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ata Kerja\Bahan Data Kerja Pribadi\Bahan UPT PDK UNAND\Bahan Kuliah Kerja Nyata (KKN)\Rubrik Penilaian CP KKN\"/>
    </mc:Choice>
  </mc:AlternateContent>
  <xr:revisionPtr revIDLastSave="0" documentId="13_ncr:1_{4F59BD6C-3B47-4E3C-8C0C-B5FDE50905A1}" xr6:coauthVersionLast="47" xr6:coauthVersionMax="47" xr10:uidLastSave="{00000000-0000-0000-0000-000000000000}"/>
  <workbookProtection workbookAlgorithmName="SHA-512" workbookHashValue="8C01pQTXsJ1q4mIYjD02eYTSV06eE2N+DALK2O9rrSfxux77o2Bd6pXFKaGb2ZxtAx5YsIlfv32FxAIOzldjPg==" workbookSaltValue="x/06OXIur8jCuEBQ9dzVvA==" workbookSpinCount="100000" lockStructure="1"/>
  <bookViews>
    <workbookView xWindow="-120" yWindow="-120" windowWidth="29040" windowHeight="15720" tabRatio="892" activeTab="1" xr2:uid="{00000000-000D-0000-FFFF-FFFF00000000}"/>
  </bookViews>
  <sheets>
    <sheet name="COVER" sheetId="4" r:id="rId1"/>
    <sheet name="Nilai Pembekalan" sheetId="36" r:id="rId2"/>
    <sheet name="Rubrik Kerja Mandiri&amp;Kelompok" sheetId="3" r:id="rId3"/>
    <sheet name="Rubrik Proposal Kegiatan" sheetId="5" r:id="rId4"/>
    <sheet name="Rubrik Log Book Kegiatan" sheetId="6" r:id="rId5"/>
    <sheet name="Rubrik Video Kegiatan" sheetId="33" r:id="rId6"/>
    <sheet name="Rubrik Presentasi dan Diskusi" sheetId="34" r:id="rId7"/>
    <sheet name="Rubrik Laporan Akhir" sheetId="35" r:id="rId8"/>
    <sheet name="Rekap Nilai-Mhsw 1" sheetId="1" state="hidden" r:id="rId9"/>
    <sheet name="Rekap Nilai-Mhsw 2" sheetId="7" state="hidden" r:id="rId10"/>
    <sheet name="Rekap Nilai-Mhsw 3" sheetId="8" state="hidden" r:id="rId11"/>
    <sheet name="Rekap Nilai-Mhsw 4" sheetId="9" state="hidden" r:id="rId12"/>
    <sheet name="Rekap Nilai-Mhsw 5" sheetId="10" state="hidden" r:id="rId13"/>
    <sheet name="Rekap Nilai-Mhsw 6" sheetId="11" state="hidden" r:id="rId14"/>
    <sheet name="Rekap Nilai-Mhsw 7" sheetId="12" state="hidden" r:id="rId15"/>
    <sheet name="Rekap Nilai-Mhsw 8" sheetId="13" state="hidden" r:id="rId16"/>
    <sheet name="Rekap Nilai-Mhsw 9" sheetId="14" state="hidden" r:id="rId17"/>
    <sheet name="Rekap Nilai-Mhsw 10" sheetId="15" state="hidden" r:id="rId18"/>
    <sheet name="Rekap Nilai-Mhsw 11" sheetId="16" state="hidden" r:id="rId19"/>
    <sheet name="Rekap Nilai-Mhsw 12" sheetId="17" state="hidden" r:id="rId20"/>
    <sheet name="Rekap Nilai-Mhsw 13" sheetId="18" state="hidden" r:id="rId21"/>
    <sheet name="Rekap Nilai-Mhsw 14" sheetId="19" state="hidden" r:id="rId22"/>
    <sheet name="Rekap Nilai-Mhsw 15" sheetId="20" state="hidden" r:id="rId23"/>
    <sheet name="Rekap Nilai-Mhsw 16" sheetId="21" state="hidden" r:id="rId24"/>
    <sheet name="Rekap Nilai-Mhsw 17" sheetId="29" state="hidden" r:id="rId25"/>
    <sheet name="Rekap Nilai-Mhsw 18" sheetId="30" state="hidden" r:id="rId26"/>
    <sheet name="Rekap Nilai-Mhsw 19" sheetId="31" state="hidden" r:id="rId27"/>
    <sheet name="Rekap Nilai-Mhsw 20" sheetId="32" state="hidden" r:id="rId28"/>
    <sheet name="Rekap Nilai-Mhsw 21" sheetId="22" state="hidden" r:id="rId29"/>
    <sheet name="Rekap Nilai-Mhsw 22" sheetId="23" state="hidden" r:id="rId30"/>
    <sheet name="Rekap Nilai-Mhsw 23" sheetId="24" state="hidden" r:id="rId31"/>
    <sheet name="Rekap Nilai-Mhsw 24" sheetId="25" state="hidden" r:id="rId32"/>
    <sheet name="Rekap Nilai-Mhsw 25" sheetId="26" state="hidden" r:id="rId33"/>
    <sheet name="Rekap Nilai-Mhsw 26" sheetId="27" state="hidden" r:id="rId34"/>
    <sheet name="Rekap Nilai-Mhsw 27" sheetId="28" state="hidden" r:id="rId35"/>
    <sheet name="Rekap Nilai Rubrik di e-KKN" sheetId="2" r:id="rId36"/>
    <sheet name="Rekap Nilai Akhir di e-KKN" sheetId="38" r:id="rId37"/>
    <sheet name="Tempalate Import Nilai e-KKN" sheetId="39" r:id="rId38"/>
  </sheets>
  <definedNames>
    <definedName name="_xlnm.Print_Area" localSheetId="0">COVER!$A$1:$G$93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4" l="1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66" i="4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P11" i="2" l="1"/>
  <c r="N15" i="39" s="1"/>
  <c r="Q11" i="2"/>
  <c r="O15" i="39" s="1"/>
  <c r="P12" i="2"/>
  <c r="N16" i="39" s="1"/>
  <c r="Q12" i="2"/>
  <c r="O16" i="39" s="1"/>
  <c r="P13" i="2"/>
  <c r="N17" i="39" s="1"/>
  <c r="Q13" i="2"/>
  <c r="O17" i="39" s="1"/>
  <c r="P14" i="2"/>
  <c r="N18" i="39" s="1"/>
  <c r="Q14" i="2"/>
  <c r="O18" i="39" s="1"/>
  <c r="E31" i="38"/>
  <c r="D31" i="38"/>
  <c r="C31" i="38"/>
  <c r="B31" i="38"/>
  <c r="A31" i="38"/>
  <c r="E30" i="38"/>
  <c r="D30" i="38"/>
  <c r="C30" i="38"/>
  <c r="B30" i="38"/>
  <c r="A30" i="38"/>
  <c r="E29" i="38"/>
  <c r="D29" i="38"/>
  <c r="C29" i="38"/>
  <c r="B29" i="38"/>
  <c r="A29" i="38"/>
  <c r="E28" i="38"/>
  <c r="D28" i="38"/>
  <c r="C28" i="38"/>
  <c r="B28" i="38"/>
  <c r="A28" i="38"/>
  <c r="E27" i="38"/>
  <c r="D27" i="38"/>
  <c r="C27" i="38"/>
  <c r="B27" i="38"/>
  <c r="A27" i="38"/>
  <c r="E26" i="38"/>
  <c r="D26" i="38"/>
  <c r="C26" i="38"/>
  <c r="B26" i="38"/>
  <c r="A26" i="38"/>
  <c r="E25" i="38"/>
  <c r="D25" i="38"/>
  <c r="C25" i="38"/>
  <c r="B25" i="38"/>
  <c r="A25" i="38"/>
  <c r="E24" i="38"/>
  <c r="D24" i="38"/>
  <c r="C24" i="38"/>
  <c r="B24" i="38"/>
  <c r="A24" i="38"/>
  <c r="E23" i="38"/>
  <c r="D23" i="38"/>
  <c r="C23" i="38"/>
  <c r="B23" i="38"/>
  <c r="A23" i="38"/>
  <c r="E22" i="38"/>
  <c r="D22" i="38"/>
  <c r="C22" i="38"/>
  <c r="B22" i="38"/>
  <c r="A22" i="38"/>
  <c r="E21" i="38"/>
  <c r="D21" i="38"/>
  <c r="C21" i="38"/>
  <c r="B21" i="38"/>
  <c r="A21" i="38"/>
  <c r="E20" i="38"/>
  <c r="D20" i="38"/>
  <c r="C20" i="38"/>
  <c r="B20" i="38"/>
  <c r="A20" i="38"/>
  <c r="E19" i="38"/>
  <c r="D19" i="38"/>
  <c r="C19" i="38"/>
  <c r="B19" i="38"/>
  <c r="A19" i="38"/>
  <c r="E18" i="38"/>
  <c r="D18" i="38"/>
  <c r="C18" i="38"/>
  <c r="B18" i="38"/>
  <c r="A18" i="38"/>
  <c r="E17" i="38"/>
  <c r="D17" i="38"/>
  <c r="C17" i="38"/>
  <c r="B17" i="38"/>
  <c r="A17" i="38"/>
  <c r="E16" i="38"/>
  <c r="D16" i="38"/>
  <c r="C16" i="38"/>
  <c r="B16" i="38"/>
  <c r="A16" i="38"/>
  <c r="E15" i="38"/>
  <c r="D15" i="38"/>
  <c r="C15" i="38"/>
  <c r="B15" i="38"/>
  <c r="A15" i="38"/>
  <c r="E14" i="38"/>
  <c r="D14" i="38"/>
  <c r="C14" i="38"/>
  <c r="B14" i="38"/>
  <c r="A14" i="38"/>
  <c r="E13" i="38"/>
  <c r="D13" i="38"/>
  <c r="C13" i="38"/>
  <c r="B13" i="38"/>
  <c r="A13" i="38"/>
  <c r="E12" i="38"/>
  <c r="D12" i="38"/>
  <c r="C12" i="38"/>
  <c r="B12" i="38"/>
  <c r="A12" i="38"/>
  <c r="E11" i="38"/>
  <c r="D11" i="38"/>
  <c r="C11" i="38"/>
  <c r="B11" i="38"/>
  <c r="A11" i="38"/>
  <c r="E10" i="38"/>
  <c r="D10" i="38"/>
  <c r="C10" i="38"/>
  <c r="B10" i="38"/>
  <c r="A10" i="38"/>
  <c r="E9" i="38"/>
  <c r="D9" i="38"/>
  <c r="C9" i="38"/>
  <c r="B9" i="38"/>
  <c r="A9" i="38"/>
  <c r="E8" i="38"/>
  <c r="D8" i="38"/>
  <c r="C8" i="38"/>
  <c r="B8" i="38"/>
  <c r="A8" i="38"/>
  <c r="E7" i="38"/>
  <c r="D7" i="38"/>
  <c r="C7" i="38"/>
  <c r="B7" i="38"/>
  <c r="A7" i="38"/>
  <c r="E6" i="38"/>
  <c r="D6" i="38"/>
  <c r="C6" i="38"/>
  <c r="B6" i="38"/>
  <c r="A6" i="38"/>
  <c r="E5" i="38"/>
  <c r="D5" i="38"/>
  <c r="C5" i="38"/>
  <c r="B5" i="38"/>
  <c r="A5" i="38"/>
  <c r="O12" i="2" l="1"/>
  <c r="M16" i="39" s="1"/>
  <c r="O13" i="2"/>
  <c r="M17" i="39" s="1"/>
  <c r="O14" i="2"/>
  <c r="M18" i="39" s="1"/>
  <c r="O15" i="2"/>
  <c r="M19" i="39" s="1"/>
  <c r="O16" i="2"/>
  <c r="M20" i="39" s="1"/>
  <c r="O17" i="2"/>
  <c r="M21" i="39" s="1"/>
  <c r="O18" i="2"/>
  <c r="M22" i="39" s="1"/>
  <c r="O19" i="2"/>
  <c r="M23" i="39" s="1"/>
  <c r="O20" i="2"/>
  <c r="M24" i="39" s="1"/>
  <c r="O21" i="2"/>
  <c r="M25" i="39" s="1"/>
  <c r="O22" i="2"/>
  <c r="M26" i="39" s="1"/>
  <c r="O23" i="2"/>
  <c r="M27" i="39" s="1"/>
  <c r="O24" i="2"/>
  <c r="M28" i="39" s="1"/>
  <c r="O25" i="2"/>
  <c r="M29" i="39" s="1"/>
  <c r="O26" i="2"/>
  <c r="M30" i="39" s="1"/>
  <c r="O27" i="2"/>
  <c r="M31" i="39" s="1"/>
  <c r="O28" i="2"/>
  <c r="M32" i="39" s="1"/>
  <c r="O29" i="2"/>
  <c r="M33" i="39" s="1"/>
  <c r="O30" i="2"/>
  <c r="M34" i="39" s="1"/>
  <c r="O31" i="2"/>
  <c r="M35" i="39" s="1"/>
  <c r="O11" i="2"/>
  <c r="M15" i="39" s="1"/>
  <c r="O10" i="2"/>
  <c r="M14" i="39" s="1"/>
  <c r="O9" i="2"/>
  <c r="M13" i="39" s="1"/>
  <c r="O8" i="2"/>
  <c r="M12" i="39" s="1"/>
  <c r="O7" i="2"/>
  <c r="M11" i="39" s="1"/>
  <c r="O6" i="2"/>
  <c r="M10" i="39" s="1"/>
  <c r="Q15" i="2"/>
  <c r="O19" i="39" s="1"/>
  <c r="Q16" i="2"/>
  <c r="O20" i="39" s="1"/>
  <c r="Q17" i="2"/>
  <c r="O21" i="39" s="1"/>
  <c r="Q18" i="2"/>
  <c r="O22" i="39" s="1"/>
  <c r="Q19" i="2"/>
  <c r="O23" i="39" s="1"/>
  <c r="Q20" i="2"/>
  <c r="O24" i="39" s="1"/>
  <c r="Q21" i="2"/>
  <c r="O25" i="39" s="1"/>
  <c r="Q22" i="2"/>
  <c r="O26" i="39" s="1"/>
  <c r="Q23" i="2"/>
  <c r="O27" i="39" s="1"/>
  <c r="Q24" i="2"/>
  <c r="O28" i="39" s="1"/>
  <c r="Q25" i="2"/>
  <c r="O29" i="39" s="1"/>
  <c r="Q26" i="2"/>
  <c r="O30" i="39" s="1"/>
  <c r="Q27" i="2"/>
  <c r="O31" i="39" s="1"/>
  <c r="Q28" i="2"/>
  <c r="O32" i="39" s="1"/>
  <c r="Q29" i="2"/>
  <c r="O33" i="39" s="1"/>
  <c r="Q30" i="2"/>
  <c r="O34" i="39" s="1"/>
  <c r="Q31" i="2"/>
  <c r="O35" i="39" s="1"/>
  <c r="Q10" i="2"/>
  <c r="O14" i="39" s="1"/>
  <c r="Q9" i="2"/>
  <c r="O13" i="39" s="1"/>
  <c r="Q8" i="2"/>
  <c r="O12" i="39" s="1"/>
  <c r="Q5" i="2"/>
  <c r="O9" i="39" s="1"/>
  <c r="Q7" i="2"/>
  <c r="O11" i="39" s="1"/>
  <c r="Q6" i="2"/>
  <c r="O10" i="39" s="1"/>
  <c r="P31" i="2"/>
  <c r="N35" i="39" s="1"/>
  <c r="P30" i="2"/>
  <c r="N34" i="39" s="1"/>
  <c r="P29" i="2"/>
  <c r="N33" i="39" s="1"/>
  <c r="P28" i="2"/>
  <c r="N32" i="39" s="1"/>
  <c r="P27" i="2"/>
  <c r="N31" i="39" s="1"/>
  <c r="P26" i="2"/>
  <c r="N30" i="39" s="1"/>
  <c r="P25" i="2"/>
  <c r="N29" i="39" s="1"/>
  <c r="P24" i="2"/>
  <c r="N28" i="39" s="1"/>
  <c r="P23" i="2"/>
  <c r="N27" i="39" s="1"/>
  <c r="P22" i="2"/>
  <c r="N26" i="39" s="1"/>
  <c r="P21" i="2"/>
  <c r="N25" i="39" s="1"/>
  <c r="P20" i="2"/>
  <c r="N24" i="39" s="1"/>
  <c r="P19" i="2"/>
  <c r="N23" i="39" s="1"/>
  <c r="P18" i="2"/>
  <c r="N22" i="39" s="1"/>
  <c r="P17" i="2"/>
  <c r="N21" i="39" s="1"/>
  <c r="P16" i="2"/>
  <c r="N20" i="39" s="1"/>
  <c r="P15" i="2"/>
  <c r="N19" i="39" s="1"/>
  <c r="P10" i="2"/>
  <c r="N14" i="39" s="1"/>
  <c r="P9" i="2"/>
  <c r="N13" i="39" s="1"/>
  <c r="P8" i="2"/>
  <c r="N12" i="39" s="1"/>
  <c r="P7" i="2"/>
  <c r="N11" i="39" s="1"/>
  <c r="P6" i="2"/>
  <c r="N10" i="39" s="1"/>
  <c r="N31" i="2"/>
  <c r="L35" i="39" s="1"/>
  <c r="N30" i="2"/>
  <c r="L34" i="39" s="1"/>
  <c r="N29" i="2"/>
  <c r="L33" i="39" s="1"/>
  <c r="N28" i="2"/>
  <c r="L32" i="39" s="1"/>
  <c r="N27" i="2"/>
  <c r="L31" i="39" s="1"/>
  <c r="N26" i="2"/>
  <c r="L30" i="39" s="1"/>
  <c r="N25" i="2"/>
  <c r="L29" i="39" s="1"/>
  <c r="N24" i="2"/>
  <c r="L28" i="39" s="1"/>
  <c r="N23" i="2"/>
  <c r="L27" i="39" s="1"/>
  <c r="N22" i="2"/>
  <c r="L26" i="39" s="1"/>
  <c r="N21" i="2"/>
  <c r="L25" i="39" s="1"/>
  <c r="N20" i="2"/>
  <c r="L24" i="39" s="1"/>
  <c r="N19" i="2"/>
  <c r="L23" i="39" s="1"/>
  <c r="N18" i="2"/>
  <c r="L22" i="39" s="1"/>
  <c r="N17" i="2"/>
  <c r="L21" i="39" s="1"/>
  <c r="N16" i="2"/>
  <c r="L20" i="39" s="1"/>
  <c r="N15" i="2"/>
  <c r="L19" i="39" s="1"/>
  <c r="N14" i="2"/>
  <c r="L18" i="39" s="1"/>
  <c r="N13" i="2"/>
  <c r="L17" i="39" s="1"/>
  <c r="N12" i="2"/>
  <c r="L16" i="39" s="1"/>
  <c r="N11" i="2"/>
  <c r="L15" i="39" s="1"/>
  <c r="N10" i="2"/>
  <c r="L14" i="39" s="1"/>
  <c r="N9" i="2"/>
  <c r="L13" i="39" s="1"/>
  <c r="N8" i="2"/>
  <c r="L12" i="39" s="1"/>
  <c r="N7" i="2"/>
  <c r="L11" i="39" s="1"/>
  <c r="N6" i="2"/>
  <c r="L10" i="39" s="1"/>
  <c r="M31" i="2"/>
  <c r="K35" i="39" s="1"/>
  <c r="M30" i="2"/>
  <c r="K34" i="39" s="1"/>
  <c r="M29" i="2"/>
  <c r="K33" i="39" s="1"/>
  <c r="M28" i="2"/>
  <c r="K32" i="39" s="1"/>
  <c r="M27" i="2"/>
  <c r="K31" i="39" s="1"/>
  <c r="M26" i="2"/>
  <c r="K30" i="39" s="1"/>
  <c r="M25" i="2"/>
  <c r="K29" i="39" s="1"/>
  <c r="M24" i="2"/>
  <c r="K28" i="39" s="1"/>
  <c r="M23" i="2"/>
  <c r="K27" i="39" s="1"/>
  <c r="M22" i="2"/>
  <c r="K26" i="39" s="1"/>
  <c r="M21" i="2"/>
  <c r="K25" i="39" s="1"/>
  <c r="M20" i="2"/>
  <c r="K24" i="39" s="1"/>
  <c r="M19" i="2"/>
  <c r="K23" i="39" s="1"/>
  <c r="M18" i="2"/>
  <c r="K22" i="39" s="1"/>
  <c r="M17" i="2"/>
  <c r="K21" i="39" s="1"/>
  <c r="M16" i="2"/>
  <c r="K20" i="39" s="1"/>
  <c r="M15" i="2"/>
  <c r="K19" i="39" s="1"/>
  <c r="M14" i="2"/>
  <c r="K18" i="39" s="1"/>
  <c r="M13" i="2"/>
  <c r="K17" i="39" s="1"/>
  <c r="M12" i="2"/>
  <c r="K16" i="39" s="1"/>
  <c r="M11" i="2"/>
  <c r="K15" i="39" s="1"/>
  <c r="M10" i="2"/>
  <c r="K14" i="39" s="1"/>
  <c r="M9" i="2"/>
  <c r="K13" i="39" s="1"/>
  <c r="M8" i="2"/>
  <c r="K12" i="39" s="1"/>
  <c r="M7" i="2"/>
  <c r="K11" i="39" s="1"/>
  <c r="M6" i="2"/>
  <c r="K10" i="39" s="1"/>
  <c r="L31" i="2"/>
  <c r="J35" i="39" s="1"/>
  <c r="L30" i="2"/>
  <c r="J34" i="39" s="1"/>
  <c r="L29" i="2"/>
  <c r="J33" i="39" s="1"/>
  <c r="L28" i="2"/>
  <c r="J32" i="39" s="1"/>
  <c r="L27" i="2"/>
  <c r="J31" i="39" s="1"/>
  <c r="L26" i="2"/>
  <c r="J30" i="39" s="1"/>
  <c r="L25" i="2"/>
  <c r="J29" i="39" s="1"/>
  <c r="L24" i="2"/>
  <c r="J28" i="39" s="1"/>
  <c r="L23" i="2"/>
  <c r="J27" i="39" s="1"/>
  <c r="L22" i="2"/>
  <c r="J26" i="39" s="1"/>
  <c r="L21" i="2"/>
  <c r="J25" i="39" s="1"/>
  <c r="L20" i="2"/>
  <c r="J24" i="39" s="1"/>
  <c r="L19" i="2"/>
  <c r="J23" i="39" s="1"/>
  <c r="L18" i="2"/>
  <c r="J22" i="39" s="1"/>
  <c r="L17" i="2"/>
  <c r="J21" i="39" s="1"/>
  <c r="L16" i="2"/>
  <c r="J20" i="39" s="1"/>
  <c r="L15" i="2"/>
  <c r="J19" i="39" s="1"/>
  <c r="L14" i="2"/>
  <c r="J18" i="39" s="1"/>
  <c r="L13" i="2"/>
  <c r="J17" i="39" s="1"/>
  <c r="L12" i="2"/>
  <c r="J16" i="39" s="1"/>
  <c r="L11" i="2"/>
  <c r="J15" i="39" s="1"/>
  <c r="L10" i="2"/>
  <c r="J14" i="39" s="1"/>
  <c r="L9" i="2"/>
  <c r="J13" i="39" s="1"/>
  <c r="L8" i="2"/>
  <c r="J12" i="39" s="1"/>
  <c r="L7" i="2"/>
  <c r="J11" i="39" s="1"/>
  <c r="L6" i="2"/>
  <c r="J10" i="39" s="1"/>
  <c r="O5" i="2"/>
  <c r="M9" i="39" s="1"/>
  <c r="J5" i="2"/>
  <c r="H9" i="39" s="1"/>
  <c r="J6" i="2"/>
  <c r="H10" i="39" s="1"/>
  <c r="J7" i="2"/>
  <c r="H11" i="39" s="1"/>
  <c r="J8" i="2"/>
  <c r="H12" i="39" s="1"/>
  <c r="J9" i="2"/>
  <c r="H13" i="39" s="1"/>
  <c r="J10" i="2"/>
  <c r="H14" i="39" s="1"/>
  <c r="J11" i="2"/>
  <c r="H15" i="39" s="1"/>
  <c r="J12" i="2"/>
  <c r="H16" i="39" s="1"/>
  <c r="J13" i="2"/>
  <c r="H17" i="39" s="1"/>
  <c r="J14" i="2"/>
  <c r="H18" i="39" s="1"/>
  <c r="J15" i="2"/>
  <c r="H19" i="39" s="1"/>
  <c r="J16" i="2"/>
  <c r="H20" i="39" s="1"/>
  <c r="J17" i="2"/>
  <c r="H21" i="39" s="1"/>
  <c r="J18" i="2"/>
  <c r="H22" i="39" s="1"/>
  <c r="J19" i="2"/>
  <c r="H23" i="39" s="1"/>
  <c r="J20" i="2"/>
  <c r="H24" i="39" s="1"/>
  <c r="J21" i="2"/>
  <c r="H25" i="39" s="1"/>
  <c r="J22" i="2"/>
  <c r="H26" i="39" s="1"/>
  <c r="J23" i="2"/>
  <c r="H27" i="39" s="1"/>
  <c r="J24" i="2"/>
  <c r="H28" i="39" s="1"/>
  <c r="J25" i="2"/>
  <c r="H29" i="39" s="1"/>
  <c r="J26" i="2"/>
  <c r="H30" i="39" s="1"/>
  <c r="J27" i="2"/>
  <c r="H31" i="39" s="1"/>
  <c r="J28" i="2"/>
  <c r="H32" i="39" s="1"/>
  <c r="J29" i="2"/>
  <c r="H33" i="39" s="1"/>
  <c r="J30" i="2"/>
  <c r="H34" i="39" s="1"/>
  <c r="J31" i="2"/>
  <c r="H35" i="39" s="1"/>
  <c r="K31" i="2"/>
  <c r="I35" i="39" s="1"/>
  <c r="K30" i="2"/>
  <c r="I34" i="39" s="1"/>
  <c r="K29" i="2"/>
  <c r="I33" i="39" s="1"/>
  <c r="K28" i="2"/>
  <c r="I32" i="39" s="1"/>
  <c r="K27" i="2"/>
  <c r="I31" i="39" s="1"/>
  <c r="K26" i="2"/>
  <c r="I30" i="39" s="1"/>
  <c r="K25" i="2"/>
  <c r="I29" i="39" s="1"/>
  <c r="K24" i="2"/>
  <c r="I28" i="39" s="1"/>
  <c r="K23" i="2"/>
  <c r="I27" i="39" s="1"/>
  <c r="K22" i="2"/>
  <c r="I26" i="39" s="1"/>
  <c r="K21" i="2"/>
  <c r="I25" i="39" s="1"/>
  <c r="K20" i="2"/>
  <c r="I24" i="39" s="1"/>
  <c r="K19" i="2"/>
  <c r="I23" i="39" s="1"/>
  <c r="K18" i="2"/>
  <c r="I22" i="39" s="1"/>
  <c r="K17" i="2"/>
  <c r="I21" i="39" s="1"/>
  <c r="K16" i="2"/>
  <c r="I20" i="39" s="1"/>
  <c r="K15" i="2"/>
  <c r="I19" i="39" s="1"/>
  <c r="K14" i="2"/>
  <c r="I18" i="39" s="1"/>
  <c r="K13" i="2"/>
  <c r="I17" i="39" s="1"/>
  <c r="K12" i="2"/>
  <c r="I16" i="39" s="1"/>
  <c r="K11" i="2"/>
  <c r="I15" i="39" s="1"/>
  <c r="K10" i="2"/>
  <c r="I14" i="39" s="1"/>
  <c r="K9" i="2"/>
  <c r="I13" i="39" s="1"/>
  <c r="K8" i="2"/>
  <c r="I12" i="39" s="1"/>
  <c r="K7" i="2"/>
  <c r="I11" i="39" s="1"/>
  <c r="K6" i="2"/>
  <c r="I10" i="39" s="1"/>
  <c r="I31" i="2"/>
  <c r="G35" i="39" s="1"/>
  <c r="I30" i="2"/>
  <c r="G34" i="39" s="1"/>
  <c r="I29" i="2"/>
  <c r="G33" i="39" s="1"/>
  <c r="I28" i="2"/>
  <c r="G32" i="39" s="1"/>
  <c r="I27" i="2"/>
  <c r="G31" i="39" s="1"/>
  <c r="I26" i="2"/>
  <c r="G30" i="39" s="1"/>
  <c r="I25" i="2"/>
  <c r="G29" i="39" s="1"/>
  <c r="I24" i="2"/>
  <c r="G28" i="39" s="1"/>
  <c r="I23" i="2"/>
  <c r="G27" i="39" s="1"/>
  <c r="I22" i="2"/>
  <c r="G26" i="39" s="1"/>
  <c r="I21" i="2"/>
  <c r="G25" i="39" s="1"/>
  <c r="I20" i="2"/>
  <c r="G24" i="39" s="1"/>
  <c r="I19" i="2"/>
  <c r="G23" i="39" s="1"/>
  <c r="I18" i="2"/>
  <c r="G22" i="39" s="1"/>
  <c r="I17" i="2"/>
  <c r="G21" i="39" s="1"/>
  <c r="I16" i="2"/>
  <c r="G20" i="39" s="1"/>
  <c r="I15" i="2"/>
  <c r="G19" i="39" s="1"/>
  <c r="I14" i="2"/>
  <c r="G18" i="39" s="1"/>
  <c r="I13" i="2"/>
  <c r="G17" i="39" s="1"/>
  <c r="I12" i="2"/>
  <c r="G16" i="39" s="1"/>
  <c r="I11" i="2"/>
  <c r="G15" i="39" s="1"/>
  <c r="I10" i="2"/>
  <c r="G14" i="39" s="1"/>
  <c r="I9" i="2"/>
  <c r="G13" i="39" s="1"/>
  <c r="I8" i="2"/>
  <c r="G12" i="39" s="1"/>
  <c r="I7" i="2"/>
  <c r="G11" i="39" s="1"/>
  <c r="I6" i="2"/>
  <c r="G10" i="39" s="1"/>
  <c r="H31" i="2"/>
  <c r="F35" i="39" s="1"/>
  <c r="H30" i="2"/>
  <c r="F34" i="39" s="1"/>
  <c r="H29" i="2"/>
  <c r="F33" i="39" s="1"/>
  <c r="H28" i="2"/>
  <c r="F32" i="39" s="1"/>
  <c r="H27" i="2"/>
  <c r="F31" i="39" s="1"/>
  <c r="H26" i="2"/>
  <c r="F30" i="39" s="1"/>
  <c r="H25" i="2"/>
  <c r="F29" i="39" s="1"/>
  <c r="H24" i="2"/>
  <c r="F28" i="39" s="1"/>
  <c r="H23" i="2"/>
  <c r="F27" i="39" s="1"/>
  <c r="H22" i="2"/>
  <c r="F26" i="39" s="1"/>
  <c r="H21" i="2"/>
  <c r="F25" i="39" s="1"/>
  <c r="H20" i="2"/>
  <c r="F24" i="39" s="1"/>
  <c r="H19" i="2"/>
  <c r="F23" i="39" s="1"/>
  <c r="H18" i="2"/>
  <c r="F22" i="39" s="1"/>
  <c r="H17" i="2"/>
  <c r="F21" i="39" s="1"/>
  <c r="H16" i="2"/>
  <c r="F20" i="39" s="1"/>
  <c r="H15" i="2"/>
  <c r="F19" i="39" s="1"/>
  <c r="H14" i="2"/>
  <c r="F18" i="39" s="1"/>
  <c r="H13" i="2"/>
  <c r="F17" i="39" s="1"/>
  <c r="H12" i="2"/>
  <c r="F16" i="39" s="1"/>
  <c r="H11" i="2"/>
  <c r="F15" i="39" s="1"/>
  <c r="H10" i="2"/>
  <c r="F14" i="39" s="1"/>
  <c r="H9" i="2"/>
  <c r="F13" i="39" s="1"/>
  <c r="H8" i="2"/>
  <c r="F12" i="39" s="1"/>
  <c r="H7" i="2"/>
  <c r="F11" i="39" s="1"/>
  <c r="H6" i="2"/>
  <c r="F10" i="39" s="1"/>
  <c r="G31" i="2"/>
  <c r="E35" i="39" s="1"/>
  <c r="G30" i="2"/>
  <c r="E34" i="39" s="1"/>
  <c r="G29" i="2"/>
  <c r="E33" i="39" s="1"/>
  <c r="G28" i="2"/>
  <c r="E32" i="39" s="1"/>
  <c r="G27" i="2"/>
  <c r="E31" i="39" s="1"/>
  <c r="G26" i="2"/>
  <c r="E30" i="39" s="1"/>
  <c r="G25" i="2"/>
  <c r="E29" i="39" s="1"/>
  <c r="G24" i="2"/>
  <c r="E28" i="39" s="1"/>
  <c r="G23" i="2"/>
  <c r="E27" i="39" s="1"/>
  <c r="G22" i="2"/>
  <c r="E26" i="39" s="1"/>
  <c r="G21" i="2"/>
  <c r="E25" i="39" s="1"/>
  <c r="G20" i="2"/>
  <c r="E24" i="39" s="1"/>
  <c r="G19" i="2"/>
  <c r="E23" i="39" s="1"/>
  <c r="G18" i="2"/>
  <c r="G17" i="2"/>
  <c r="E21" i="39" s="1"/>
  <c r="G16" i="2"/>
  <c r="E20" i="39" s="1"/>
  <c r="G15" i="2"/>
  <c r="E19" i="39" s="1"/>
  <c r="G14" i="2"/>
  <c r="E18" i="39" s="1"/>
  <c r="G13" i="2"/>
  <c r="E17" i="39" s="1"/>
  <c r="G12" i="2"/>
  <c r="E16" i="39" s="1"/>
  <c r="G11" i="2"/>
  <c r="E15" i="39" s="1"/>
  <c r="G10" i="2"/>
  <c r="E14" i="39" s="1"/>
  <c r="G9" i="2"/>
  <c r="E13" i="39" s="1"/>
  <c r="G8" i="2"/>
  <c r="E12" i="39" s="1"/>
  <c r="G7" i="2"/>
  <c r="E11" i="39" s="1"/>
  <c r="G6" i="2"/>
  <c r="E10" i="39" s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P5" i="2"/>
  <c r="N9" i="39" s="1"/>
  <c r="N5" i="2"/>
  <c r="L9" i="39" s="1"/>
  <c r="M5" i="2"/>
  <c r="K9" i="39" s="1"/>
  <c r="L5" i="2"/>
  <c r="K5" i="2"/>
  <c r="I9" i="39" s="1"/>
  <c r="I5" i="2"/>
  <c r="G9" i="39" s="1"/>
  <c r="H5" i="2"/>
  <c r="F9" i="39" s="1"/>
  <c r="F5" i="2"/>
  <c r="F7" i="2"/>
  <c r="F6" i="2"/>
  <c r="G5" i="2"/>
  <c r="E9" i="39" s="1"/>
  <c r="L7" i="6"/>
  <c r="AC7" i="36"/>
  <c r="AB7" i="36"/>
  <c r="AA7" i="36"/>
  <c r="Z7" i="36"/>
  <c r="Y7" i="36"/>
  <c r="X7" i="36"/>
  <c r="W7" i="36"/>
  <c r="V7" i="36"/>
  <c r="U7" i="36"/>
  <c r="T7" i="36"/>
  <c r="S7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C6" i="2"/>
  <c r="C10" i="39" s="1"/>
  <c r="C7" i="2"/>
  <c r="C11" i="39" s="1"/>
  <c r="C8" i="2"/>
  <c r="C12" i="39" s="1"/>
  <c r="C9" i="2"/>
  <c r="C13" i="39" s="1"/>
  <c r="C10" i="2"/>
  <c r="C14" i="39" s="1"/>
  <c r="C11" i="2"/>
  <c r="C15" i="39" s="1"/>
  <c r="C12" i="2"/>
  <c r="C16" i="39" s="1"/>
  <c r="C13" i="2"/>
  <c r="C17" i="39" s="1"/>
  <c r="C14" i="2"/>
  <c r="C18" i="39" s="1"/>
  <c r="C15" i="2"/>
  <c r="C19" i="39" s="1"/>
  <c r="C16" i="2"/>
  <c r="C20" i="39" s="1"/>
  <c r="C17" i="2"/>
  <c r="C21" i="39" s="1"/>
  <c r="C18" i="2"/>
  <c r="C22" i="39" s="1"/>
  <c r="C19" i="2"/>
  <c r="C23" i="39" s="1"/>
  <c r="C20" i="2"/>
  <c r="C24" i="39" s="1"/>
  <c r="C21" i="2"/>
  <c r="C25" i="39" s="1"/>
  <c r="C22" i="2"/>
  <c r="C26" i="39" s="1"/>
  <c r="C23" i="2"/>
  <c r="C27" i="39" s="1"/>
  <c r="C24" i="2"/>
  <c r="C28" i="39" s="1"/>
  <c r="C25" i="2"/>
  <c r="C29" i="39" s="1"/>
  <c r="C26" i="2"/>
  <c r="C30" i="39" s="1"/>
  <c r="C27" i="2"/>
  <c r="C31" i="39" s="1"/>
  <c r="C28" i="2"/>
  <c r="C32" i="39" s="1"/>
  <c r="C29" i="2"/>
  <c r="C33" i="39" s="1"/>
  <c r="C30" i="2"/>
  <c r="C34" i="39" s="1"/>
  <c r="C31" i="2"/>
  <c r="C35" i="39" s="1"/>
  <c r="C5" i="2"/>
  <c r="C9" i="39" s="1"/>
  <c r="F28" i="38" l="1"/>
  <c r="D32" i="39"/>
  <c r="G18" i="38"/>
  <c r="E22" i="39"/>
  <c r="F29" i="38"/>
  <c r="D33" i="39"/>
  <c r="F12" i="38"/>
  <c r="D16" i="39"/>
  <c r="F13" i="38"/>
  <c r="D17" i="39"/>
  <c r="F6" i="38"/>
  <c r="D10" i="39"/>
  <c r="F14" i="38"/>
  <c r="D18" i="39"/>
  <c r="F30" i="38"/>
  <c r="D34" i="39"/>
  <c r="F11" i="38"/>
  <c r="D15" i="39"/>
  <c r="F20" i="38"/>
  <c r="D24" i="39"/>
  <c r="F15" i="38"/>
  <c r="D19" i="39"/>
  <c r="F5" i="38"/>
  <c r="D9" i="39"/>
  <c r="F17" i="38"/>
  <c r="D21" i="39"/>
  <c r="F18" i="38"/>
  <c r="D22" i="39"/>
  <c r="I5" i="38"/>
  <c r="J9" i="39"/>
  <c r="F21" i="38"/>
  <c r="D25" i="39"/>
  <c r="F10" i="38"/>
  <c r="D14" i="39"/>
  <c r="F16" i="38"/>
  <c r="D20" i="39"/>
  <c r="F19" i="38"/>
  <c r="D23" i="39"/>
  <c r="F22" i="38"/>
  <c r="D26" i="39"/>
  <c r="F9" i="38"/>
  <c r="D13" i="39"/>
  <c r="F26" i="38"/>
  <c r="D30" i="39"/>
  <c r="F27" i="38"/>
  <c r="D31" i="39"/>
  <c r="F31" i="38"/>
  <c r="D35" i="39"/>
  <c r="F23" i="38"/>
  <c r="D27" i="39"/>
  <c r="F25" i="38"/>
  <c r="D29" i="39"/>
  <c r="F7" i="38"/>
  <c r="D11" i="39"/>
  <c r="F8" i="38"/>
  <c r="D12" i="39"/>
  <c r="F24" i="38"/>
  <c r="D28" i="39"/>
  <c r="G19" i="38"/>
  <c r="H15" i="38"/>
  <c r="H31" i="38"/>
  <c r="J22" i="38"/>
  <c r="G5" i="38"/>
  <c r="H30" i="38"/>
  <c r="J21" i="38"/>
  <c r="I16" i="38"/>
  <c r="G23" i="38"/>
  <c r="I17" i="38"/>
  <c r="G6" i="38"/>
  <c r="J28" i="38"/>
  <c r="H18" i="38"/>
  <c r="G7" i="38"/>
  <c r="J27" i="38"/>
  <c r="H14" i="38"/>
  <c r="G22" i="38"/>
  <c r="J8" i="38"/>
  <c r="H19" i="38"/>
  <c r="H5" i="38"/>
  <c r="G8" i="38"/>
  <c r="G24" i="38"/>
  <c r="H20" i="38"/>
  <c r="J6" i="38"/>
  <c r="J23" i="38"/>
  <c r="H21" i="38"/>
  <c r="J7" i="38"/>
  <c r="G11" i="38"/>
  <c r="I23" i="38"/>
  <c r="G12" i="38"/>
  <c r="G13" i="38"/>
  <c r="H25" i="38"/>
  <c r="G30" i="38"/>
  <c r="H26" i="38"/>
  <c r="I10" i="38"/>
  <c r="J16" i="38"/>
  <c r="H6" i="38"/>
  <c r="I6" i="38"/>
  <c r="H7" i="38"/>
  <c r="I7" i="38"/>
  <c r="J29" i="38"/>
  <c r="G28" i="38"/>
  <c r="J10" i="38"/>
  <c r="G31" i="38"/>
  <c r="H27" i="38"/>
  <c r="I11" i="38"/>
  <c r="J17" i="38"/>
  <c r="G25" i="38"/>
  <c r="G10" i="38"/>
  <c r="I22" i="38"/>
  <c r="H8" i="38"/>
  <c r="H9" i="38"/>
  <c r="J15" i="38"/>
  <c r="G16" i="38"/>
  <c r="H12" i="38"/>
  <c r="I28" i="38"/>
  <c r="J9" i="38"/>
  <c r="H24" i="38"/>
  <c r="I8" i="38"/>
  <c r="J5" i="38"/>
  <c r="G29" i="38"/>
  <c r="G17" i="38"/>
  <c r="H13" i="38"/>
  <c r="I29" i="38"/>
  <c r="G9" i="38"/>
  <c r="G15" i="38"/>
  <c r="G21" i="38"/>
  <c r="G27" i="38"/>
  <c r="H11" i="38"/>
  <c r="H17" i="38"/>
  <c r="H23" i="38"/>
  <c r="H29" i="38"/>
  <c r="I9" i="38"/>
  <c r="I15" i="38"/>
  <c r="I21" i="38"/>
  <c r="I27" i="38"/>
  <c r="J11" i="38"/>
  <c r="I12" i="38"/>
  <c r="I18" i="38"/>
  <c r="I24" i="38"/>
  <c r="I30" i="38"/>
  <c r="J12" i="38"/>
  <c r="J18" i="38"/>
  <c r="J24" i="38"/>
  <c r="J30" i="38"/>
  <c r="I13" i="38"/>
  <c r="I19" i="38"/>
  <c r="I25" i="38"/>
  <c r="I31" i="38"/>
  <c r="J13" i="38"/>
  <c r="J19" i="38"/>
  <c r="J25" i="38"/>
  <c r="J31" i="38"/>
  <c r="G14" i="38"/>
  <c r="G20" i="38"/>
  <c r="G26" i="38"/>
  <c r="H10" i="38"/>
  <c r="H16" i="38"/>
  <c r="H22" i="38"/>
  <c r="H28" i="38"/>
  <c r="I14" i="38"/>
  <c r="I20" i="38"/>
  <c r="I26" i="38"/>
  <c r="J14" i="38"/>
  <c r="J20" i="38"/>
  <c r="J26" i="38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AG7" i="34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G7" i="6"/>
  <c r="H7" i="6"/>
  <c r="I7" i="6"/>
  <c r="J7" i="6"/>
  <c r="K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K22" i="38" l="1"/>
  <c r="L22" i="38" s="1"/>
  <c r="M22" i="38" s="1"/>
  <c r="K21" i="38"/>
  <c r="L21" i="38" s="1"/>
  <c r="M21" i="38" s="1"/>
  <c r="K29" i="38"/>
  <c r="L29" i="38" s="1"/>
  <c r="M29" i="38" s="1"/>
  <c r="K10" i="38"/>
  <c r="L10" i="38" s="1"/>
  <c r="M10" i="38" s="1"/>
  <c r="K9" i="38"/>
  <c r="L9" i="38" s="1"/>
  <c r="M9" i="38" s="1"/>
  <c r="K30" i="38"/>
  <c r="L30" i="38" s="1"/>
  <c r="M30" i="38" s="1"/>
  <c r="K26" i="38"/>
  <c r="L26" i="38" s="1"/>
  <c r="M26" i="38" s="1"/>
  <c r="K16" i="38"/>
  <c r="L16" i="38" s="1"/>
  <c r="M16" i="38" s="1"/>
  <c r="K31" i="38"/>
  <c r="L31" i="38" s="1"/>
  <c r="M31" i="38" s="1"/>
  <c r="K5" i="38"/>
  <c r="L5" i="38" s="1"/>
  <c r="M5" i="38" s="1"/>
  <c r="K28" i="38"/>
  <c r="L28" i="38" s="1"/>
  <c r="M28" i="38" s="1"/>
  <c r="K6" i="38"/>
  <c r="L6" i="38" s="1"/>
  <c r="M6" i="38" s="1"/>
  <c r="K23" i="38"/>
  <c r="L23" i="38" s="1"/>
  <c r="M23" i="38" s="1"/>
  <c r="K7" i="38"/>
  <c r="L7" i="38" s="1"/>
  <c r="M7" i="38" s="1"/>
  <c r="K18" i="38"/>
  <c r="L18" i="38" s="1"/>
  <c r="M18" i="38" s="1"/>
  <c r="K8" i="38"/>
  <c r="L8" i="38" s="1"/>
  <c r="M8" i="38" s="1"/>
  <c r="K19" i="38"/>
  <c r="L19" i="38" s="1"/>
  <c r="M19" i="38" s="1"/>
  <c r="K13" i="38"/>
  <c r="L13" i="38" s="1"/>
  <c r="M13" i="38" s="1"/>
  <c r="K17" i="38"/>
  <c r="L17" i="38" s="1"/>
  <c r="M17" i="38" s="1"/>
  <c r="K15" i="38"/>
  <c r="L15" i="38" s="1"/>
  <c r="M15" i="38" s="1"/>
  <c r="K12" i="38"/>
  <c r="L12" i="38" s="1"/>
  <c r="M12" i="38" s="1"/>
  <c r="K24" i="38"/>
  <c r="L24" i="38" s="1"/>
  <c r="M24" i="38" s="1"/>
  <c r="K25" i="38"/>
  <c r="L25" i="38" s="1"/>
  <c r="M25" i="38" s="1"/>
  <c r="K14" i="38"/>
  <c r="L14" i="38" s="1"/>
  <c r="M14" i="38" s="1"/>
  <c r="K11" i="38"/>
  <c r="L11" i="38" s="1"/>
  <c r="M11" i="38" s="1"/>
  <c r="K27" i="38"/>
  <c r="L27" i="38" s="1"/>
  <c r="M27" i="38" s="1"/>
  <c r="K20" i="38"/>
  <c r="L20" i="38" s="1"/>
  <c r="M20" i="38" s="1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A31" i="2"/>
  <c r="B31" i="2"/>
  <c r="B35" i="39" s="1"/>
  <c r="D31" i="2"/>
  <c r="E31" i="2"/>
  <c r="K7" i="3"/>
  <c r="J7" i="3"/>
  <c r="I7" i="3"/>
  <c r="H7" i="3"/>
  <c r="G7" i="3"/>
  <c r="P38" i="3" l="1"/>
  <c r="P22" i="3"/>
  <c r="X38" i="3"/>
  <c r="X22" i="3"/>
  <c r="AF38" i="3"/>
  <c r="AF22" i="3"/>
  <c r="I22" i="3"/>
  <c r="I38" i="3"/>
  <c r="M38" i="3"/>
  <c r="M22" i="3"/>
  <c r="Q22" i="3"/>
  <c r="Q38" i="3"/>
  <c r="U38" i="3"/>
  <c r="U22" i="3"/>
  <c r="AC22" i="3"/>
  <c r="AC38" i="3"/>
  <c r="AG38" i="3"/>
  <c r="AG22" i="3"/>
  <c r="R22" i="3"/>
  <c r="R38" i="3"/>
  <c r="V22" i="3"/>
  <c r="V38" i="3"/>
  <c r="Z22" i="3"/>
  <c r="Z38" i="3"/>
  <c r="AD22" i="3"/>
  <c r="AD38" i="3"/>
  <c r="H38" i="3"/>
  <c r="H22" i="3"/>
  <c r="L38" i="3"/>
  <c r="L22" i="3"/>
  <c r="T38" i="3"/>
  <c r="T22" i="3"/>
  <c r="AB38" i="3"/>
  <c r="AB22" i="3"/>
  <c r="Y22" i="3"/>
  <c r="Y38" i="3"/>
  <c r="J22" i="3"/>
  <c r="J38" i="3"/>
  <c r="N22" i="3"/>
  <c r="N38" i="3"/>
  <c r="G22" i="3"/>
  <c r="G38" i="3"/>
  <c r="K22" i="3"/>
  <c r="K38" i="3"/>
  <c r="O22" i="3"/>
  <c r="O38" i="3"/>
  <c r="S22" i="3"/>
  <c r="S38" i="3"/>
  <c r="W22" i="3"/>
  <c r="W38" i="3"/>
  <c r="AA22" i="3"/>
  <c r="AA38" i="3"/>
  <c r="AE22" i="3"/>
  <c r="AE38" i="3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B6" i="2"/>
  <c r="B10" i="39" s="1"/>
  <c r="B7" i="2"/>
  <c r="B11" i="39" s="1"/>
  <c r="B8" i="2"/>
  <c r="B12" i="39" s="1"/>
  <c r="B9" i="2"/>
  <c r="B13" i="39" s="1"/>
  <c r="B10" i="2"/>
  <c r="B14" i="39" s="1"/>
  <c r="B11" i="2"/>
  <c r="B15" i="39" s="1"/>
  <c r="B12" i="2"/>
  <c r="B16" i="39" s="1"/>
  <c r="B13" i="2"/>
  <c r="B17" i="39" s="1"/>
  <c r="B14" i="2"/>
  <c r="B18" i="39" s="1"/>
  <c r="B15" i="2"/>
  <c r="B19" i="39" s="1"/>
  <c r="B16" i="2"/>
  <c r="B20" i="39" s="1"/>
  <c r="B17" i="2"/>
  <c r="B21" i="39" s="1"/>
  <c r="B18" i="2"/>
  <c r="B22" i="39" s="1"/>
  <c r="B19" i="2"/>
  <c r="B23" i="39" s="1"/>
  <c r="B20" i="2"/>
  <c r="B24" i="39" s="1"/>
  <c r="B21" i="2"/>
  <c r="B25" i="39" s="1"/>
  <c r="B22" i="2"/>
  <c r="B26" i="39" s="1"/>
  <c r="B23" i="2"/>
  <c r="B27" i="39" s="1"/>
  <c r="B24" i="2"/>
  <c r="B28" i="39" s="1"/>
  <c r="B25" i="2"/>
  <c r="B29" i="39" s="1"/>
  <c r="B26" i="2"/>
  <c r="B30" i="39" s="1"/>
  <c r="B27" i="2"/>
  <c r="B31" i="39" s="1"/>
  <c r="B28" i="2"/>
  <c r="B32" i="39" s="1"/>
  <c r="B29" i="2"/>
  <c r="B33" i="39" s="1"/>
  <c r="B30" i="2"/>
  <c r="B34" i="39" s="1"/>
  <c r="A30" i="2"/>
  <c r="A22" i="2"/>
  <c r="A23" i="2"/>
  <c r="A24" i="2"/>
  <c r="A25" i="2"/>
  <c r="A26" i="2"/>
  <c r="A27" i="2"/>
  <c r="A28" i="2"/>
  <c r="A29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E5" i="2"/>
  <c r="D5" i="2"/>
  <c r="B5" i="2"/>
  <c r="B9" i="39" s="1"/>
  <c r="A5" i="2"/>
</calcChain>
</file>

<file path=xl/sharedStrings.xml><?xml version="1.0" encoding="utf-8"?>
<sst xmlns="http://schemas.openxmlformats.org/spreadsheetml/2006/main" count="508" uniqueCount="371">
  <si>
    <t>RUBRIK PENILAIAN/ASESMEN</t>
  </si>
  <si>
    <t>CAPAIAN PEMBELAJARAN KULIAH KERJA NYATA</t>
  </si>
  <si>
    <t>(CP - KKN)</t>
  </si>
  <si>
    <t>Semester …..</t>
  </si>
  <si>
    <t>Tahun Akademik …....</t>
  </si>
  <si>
    <t>Dosen Pembimbing Lapangan</t>
  </si>
  <si>
    <t>:</t>
  </si>
  <si>
    <t>NIP</t>
  </si>
  <si>
    <t>Pangkat Golongan Ruang</t>
  </si>
  <si>
    <t>Jabatan</t>
  </si>
  <si>
    <t>Unit Kerja*</t>
  </si>
  <si>
    <t>*) Isikan fakultas homebase</t>
  </si>
  <si>
    <t>Nama Nagari</t>
  </si>
  <si>
    <t>Kecamatan</t>
  </si>
  <si>
    <t>Kabupaten/Kota</t>
  </si>
  <si>
    <t>Propinsi</t>
  </si>
  <si>
    <t>UNIVERSITAS ANDALAS</t>
  </si>
  <si>
    <t>DAFTAR CAPAIAN PEMBELAJARAN KULIAH KERJA NYATA</t>
  </si>
  <si>
    <r>
      <t>1.</t>
    </r>
    <r>
      <rPr>
        <sz val="7"/>
        <color theme="1"/>
        <rFont val="Cambria"/>
        <family val="1"/>
      </rPr>
      <t xml:space="preserve">     </t>
    </r>
    <r>
      <rPr>
        <sz val="10"/>
        <color theme="1"/>
        <rFont val="Cambria"/>
        <family val="1"/>
      </rPr>
      <t xml:space="preserve">CPMK-1. Memiliki kemampuan bekerjasama dalam tim multidisiplin termasuk bertanggungjawab atas pekerjaan secara mandiri </t>
    </r>
  </si>
  <si>
    <r>
      <t>2.</t>
    </r>
    <r>
      <rPr>
        <sz val="7"/>
        <color rgb="FF222222"/>
        <rFont val="Cambria"/>
        <family val="1"/>
      </rPr>
      <t xml:space="preserve">     </t>
    </r>
    <r>
      <rPr>
        <sz val="10"/>
        <color theme="1"/>
        <rFont val="Cambria"/>
        <family val="1"/>
      </rPr>
      <t xml:space="preserve">CPMK-2. </t>
    </r>
    <r>
      <rPr>
        <sz val="10"/>
        <color rgb="FF222222"/>
        <rFont val="Cambria"/>
        <family val="1"/>
      </rPr>
      <t>Memiliki kemampuan mengidentifikasi dan memformulasikan permasalahan di masyarakat dengan mempertimbangkan potensi pemanfaatan sumber daya lokal</t>
    </r>
  </si>
  <si>
    <r>
      <t>3.</t>
    </r>
    <r>
      <rPr>
        <sz val="7"/>
        <color rgb="FF222222"/>
        <rFont val="Cambria"/>
        <family val="1"/>
      </rPr>
      <t xml:space="preserve">     </t>
    </r>
    <r>
      <rPr>
        <sz val="10"/>
        <color theme="1"/>
        <rFont val="Cambria"/>
        <family val="1"/>
      </rPr>
      <t xml:space="preserve">CPMK-3. </t>
    </r>
    <r>
      <rPr>
        <sz val="10"/>
        <color rgb="FF222222"/>
        <rFont val="Cambria"/>
        <family val="1"/>
      </rPr>
      <t>Memiliki kemampuan menyelesaikan permasalahan di masyarakat dengan mempertimbangkan potensi pemanfaatan sumber daya lokal dengan menerapkan teori dan konsep sesuai bidang ilmu masing-masing, pembelajaran berkelanjutan dan wawasan kontemporer</t>
    </r>
  </si>
  <si>
    <r>
      <t>4.</t>
    </r>
    <r>
      <rPr>
        <sz val="7"/>
        <color rgb="FF222222"/>
        <rFont val="Cambria"/>
        <family val="1"/>
      </rPr>
      <t xml:space="preserve">     </t>
    </r>
    <r>
      <rPr>
        <sz val="10"/>
        <color theme="1"/>
        <rFont val="Cambria"/>
        <family val="1"/>
      </rPr>
      <t xml:space="preserve">CPMK-4. </t>
    </r>
    <r>
      <rPr>
        <sz val="10"/>
        <color rgb="FF222222"/>
        <rFont val="Cambria"/>
        <family val="1"/>
      </rPr>
      <t>Memiliki rasa empati, kepekaan sosial dan kepedulian terhadap masyarakat dan lingkungan</t>
    </r>
    <r>
      <rPr>
        <sz val="10"/>
        <color theme="1"/>
        <rFont val="Cambria"/>
        <family val="1"/>
      </rPr>
      <t xml:space="preserve"> </t>
    </r>
  </si>
  <si>
    <r>
      <t>5.</t>
    </r>
    <r>
      <rPr>
        <sz val="7"/>
        <color theme="1"/>
        <rFont val="Cambria"/>
        <family val="1"/>
      </rPr>
      <t xml:space="preserve">     </t>
    </r>
    <r>
      <rPr>
        <sz val="10"/>
        <color theme="1"/>
        <rFont val="Cambria"/>
        <family val="1"/>
      </rPr>
      <t xml:space="preserve">CPMK-5. </t>
    </r>
    <r>
      <rPr>
        <sz val="10"/>
        <color rgb="FF222222"/>
        <rFont val="Cambria"/>
        <family val="1"/>
      </rPr>
      <t>Memiliki kemampuan berkomunikasi secara lisan dan tulisan</t>
    </r>
  </si>
  <si>
    <t>DAFTAR ANGGOTA TIM</t>
  </si>
  <si>
    <t>No</t>
  </si>
  <si>
    <t>NIM</t>
  </si>
  <si>
    <t>Nama</t>
  </si>
  <si>
    <t>Inisial</t>
  </si>
  <si>
    <t>Program Studi</t>
  </si>
  <si>
    <t>Fakultas</t>
  </si>
  <si>
    <t>Rubrik Penilaian Kerja Mandiri &amp; Kelompok oleh DPL</t>
  </si>
  <si>
    <t>Mata Kuliah : AND60101 Kuliah Kerja Nyata (KKN)</t>
  </si>
  <si>
    <t>CP-MK</t>
  </si>
  <si>
    <t>Kriteria</t>
  </si>
  <si>
    <t>Inisial Nama Mahasiswa KKN</t>
  </si>
  <si>
    <t>Inferior</t>
  </si>
  <si>
    <t>average</t>
  </si>
  <si>
    <t>Good</t>
  </si>
  <si>
    <t>Excellent</t>
  </si>
  <si>
    <t>a. Keterlibatan mahasiswa dalam kegiatan KKN secara berkelompok</t>
  </si>
  <si>
    <r>
      <t xml:space="preserve">Mahasiswa </t>
    </r>
    <r>
      <rPr>
        <b/>
        <sz val="10"/>
        <color theme="1"/>
        <rFont val="Calibri"/>
        <family val="2"/>
        <scheme val="minor"/>
      </rPr>
      <t>tidak pernah terlibat atau tidak pernah aktif</t>
    </r>
    <r>
      <rPr>
        <sz val="10"/>
        <color theme="1"/>
        <rFont val="Calibri"/>
        <family val="2"/>
        <scheme val="minor"/>
      </rPr>
      <t xml:space="preserve"> dalam kegiatan KKN secara berkelompok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</si>
  <si>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beberapa terlibat atau aktif</t>
    </r>
    <r>
      <rPr>
        <sz val="10"/>
        <color theme="1"/>
        <rFont val="Calibri"/>
        <family val="2"/>
        <scheme val="minor"/>
      </rPr>
      <t xml:space="preserve"> dalam kegiatan KKN secara berkelompok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</si>
  <si>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sering terlibat atau aktif</t>
    </r>
    <r>
      <rPr>
        <sz val="10"/>
        <color theme="1"/>
        <rFont val="Calibri"/>
        <family val="2"/>
        <scheme val="minor"/>
      </rPr>
      <t xml:space="preserve"> dalam kegiatan KKN secara berkelompok</t>
    </r>
  </si>
  <si>
    <r>
      <t>Mahasiswa</t>
    </r>
    <r>
      <rPr>
        <b/>
        <sz val="10"/>
        <color theme="1"/>
        <rFont val="Calibri"/>
        <family val="2"/>
        <scheme val="minor"/>
      </rPr>
      <t xml:space="preserve"> selalu terlibat atau aktif</t>
    </r>
    <r>
      <rPr>
        <sz val="10"/>
        <color theme="1"/>
        <rFont val="Calibri"/>
        <family val="2"/>
        <scheme val="minor"/>
      </rPr>
      <t xml:space="preserve"> dalam kegiatan KKN secara berkelompok</t>
    </r>
  </si>
  <si>
    <t xml:space="preserve">b. Kontribusi mahasiswa dalam pelaksanaan program kegiatan KKN </t>
  </si>
  <si>
    <r>
      <t xml:space="preserve">Mahasiswa </t>
    </r>
    <r>
      <rPr>
        <b/>
        <sz val="10"/>
        <color theme="1"/>
        <rFont val="Calibri"/>
        <family val="2"/>
        <scheme val="minor"/>
      </rPr>
      <t>tidak berkontribusi</t>
    </r>
    <r>
      <rPr>
        <sz val="10"/>
        <color theme="1"/>
        <rFont val="Calibri"/>
        <family val="2"/>
        <scheme val="minor"/>
      </rPr>
      <t xml:space="preserve"> dalam pelaksanaan program kegiatan KKN 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</si>
  <si>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jarang berkontribusi</t>
    </r>
    <r>
      <rPr>
        <sz val="10"/>
        <color theme="1"/>
        <rFont val="Calibri"/>
        <family val="2"/>
        <scheme val="minor"/>
      </rPr>
      <t xml:space="preserve"> dalam pelaksanaan program kegiatan KKN 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</si>
  <si>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sering berkontribusi</t>
    </r>
    <r>
      <rPr>
        <sz val="10"/>
        <color theme="1"/>
        <rFont val="Calibri"/>
        <family val="2"/>
        <scheme val="minor"/>
      </rPr>
      <t xml:space="preserve"> dalam pelaksanaan program kegiatan KKN 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</si>
  <si>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selalu berkontribusi</t>
    </r>
    <r>
      <rPr>
        <sz val="10"/>
        <color theme="1"/>
        <rFont val="Calibri"/>
        <family val="2"/>
        <scheme val="minor"/>
      </rPr>
      <t xml:space="preserve"> dalam pelaksanaan program kegiatan KKN </t>
    </r>
  </si>
  <si>
    <t>c. Keterlibatan mahasiswa dalam kegiatan KKN secara mandiri</t>
  </si>
  <si>
    <r>
      <t xml:space="preserve">Mahasiswa </t>
    </r>
    <r>
      <rPr>
        <b/>
        <sz val="10"/>
        <color theme="1"/>
        <rFont val="Calibri"/>
        <family val="2"/>
        <scheme val="minor"/>
      </rPr>
      <t>tidak pernah terlibat atau tidak pernah aktif</t>
    </r>
    <r>
      <rPr>
        <sz val="10"/>
        <color theme="1"/>
        <rFont val="Calibri"/>
        <family val="2"/>
        <scheme val="minor"/>
      </rPr>
      <t xml:space="preserve"> dalam kegiatan KKN secara mandiri</t>
    </r>
  </si>
  <si>
    <r>
      <t>Mahasiswa</t>
    </r>
    <r>
      <rPr>
        <b/>
        <sz val="10"/>
        <color theme="1"/>
        <rFont val="Calibri"/>
        <family val="2"/>
        <scheme val="minor"/>
      </rPr>
      <t xml:space="preserve"> jarang terlibat atau aktif</t>
    </r>
    <r>
      <rPr>
        <sz val="10"/>
        <color theme="1"/>
        <rFont val="Calibri"/>
        <family val="2"/>
        <scheme val="minor"/>
      </rPr>
      <t xml:space="preserve"> dalam kegiatan KKN secara mandiri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</si>
  <si>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sering terlibat atau aktif</t>
    </r>
    <r>
      <rPr>
        <sz val="10"/>
        <color theme="1"/>
        <rFont val="Calibri"/>
        <family val="2"/>
        <scheme val="minor"/>
      </rPr>
      <t xml:space="preserve"> dalam kegiatan KKN secara mandiri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</si>
  <si>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selalu terlibat atau aktif</t>
    </r>
    <r>
      <rPr>
        <sz val="10"/>
        <color theme="1"/>
        <rFont val="Calibri"/>
        <family val="2"/>
        <scheme val="minor"/>
      </rPr>
      <t xml:space="preserve"> dalam kegiatan KKN secara mandiri</t>
    </r>
  </si>
  <si>
    <t>d. Kontribusi mahasiswa memberikan solusi permasalahan masyarakat berdasarkan program kerja yang diusulkan selama kegiatan KKN</t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</si>
  <si>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tidak pernah memberikan kontribusi solusi </t>
    </r>
    <r>
      <rPr>
        <sz val="10"/>
        <color theme="1"/>
        <rFont val="Calibri"/>
        <family val="2"/>
        <scheme val="minor"/>
      </rPr>
      <t>terhadap permasalahan masyarakat berdasarkan program kerja yang diusulkan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</si>
  <si>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sesekali memberikan kontribusi solusi </t>
    </r>
    <r>
      <rPr>
        <sz val="10"/>
        <color theme="1"/>
        <rFont val="Calibri"/>
        <family val="2"/>
        <scheme val="minor"/>
      </rPr>
      <t>terhadap permasalahan masyarakat berdasarkan program kerja yang diusulkan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</si>
  <si>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sering memberikan kontribusi solusi </t>
    </r>
    <r>
      <rPr>
        <sz val="10"/>
        <color theme="1"/>
        <rFont val="Calibri"/>
        <family val="2"/>
        <scheme val="minor"/>
      </rPr>
      <t>terhadap permasalahan masyarakat berdasarkan program kerja yang diusulkan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</si>
  <si>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selalu memberikan kontribusi solusi </t>
    </r>
    <r>
      <rPr>
        <sz val="10"/>
        <color theme="1"/>
        <rFont val="Calibri"/>
        <family val="2"/>
        <scheme val="minor"/>
      </rPr>
      <t>terhadap permasalahan masyarakat berdasarkan program kerja yang diusulkan selama kegiatan KKN</t>
    </r>
  </si>
  <si>
    <t>e. Kontribusi mahasiswa dalam penyelesaian program-program kerja yang diusulkan selama kegiatan KKN</t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</si>
  <si>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tidak pernah berkontribusi </t>
    </r>
    <r>
      <rPr>
        <sz val="10"/>
        <color theme="1"/>
        <rFont val="Calibri"/>
        <family val="2"/>
        <scheme val="minor"/>
      </rPr>
      <t>dalam penyelesaian program-program kerja yang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yang diusulkan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</si>
  <si>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jarang berkontribusi </t>
    </r>
    <r>
      <rPr>
        <sz val="10"/>
        <color theme="1"/>
        <rFont val="Calibri"/>
        <family val="2"/>
        <scheme val="minor"/>
      </rPr>
      <t>dalam penyelesaian program-program kerja yang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yang diusulkan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</si>
  <si>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sering berkontribusi </t>
    </r>
    <r>
      <rPr>
        <sz val="10"/>
        <color theme="1"/>
        <rFont val="Calibri"/>
        <family val="2"/>
        <scheme val="minor"/>
      </rPr>
      <t>dalam penyelesaian program-program kerja yang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yang diusulkan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</si>
  <si>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selalu berkontribusi </t>
    </r>
    <r>
      <rPr>
        <sz val="10"/>
        <color theme="1"/>
        <rFont val="Calibri"/>
        <family val="2"/>
        <scheme val="minor"/>
      </rPr>
      <t>dalam penyelesaian program-program kerja yang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yang diusulkan selama kegiatan KKN</t>
    </r>
  </si>
  <si>
    <t>f. Pembelajaran berkelanjutan (life long learning) mahasiswa selama kegiatan KKN</t>
  </si>
  <si>
    <r>
      <t xml:space="preserve">Mahasiswa </t>
    </r>
    <r>
      <rPr>
        <b/>
        <sz val="10"/>
        <color theme="1"/>
        <rFont val="Calibri"/>
        <family val="2"/>
        <scheme val="minor"/>
      </rPr>
      <t>tidak menunjukkan adanya 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b/>
        <sz val="10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</si>
  <si>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menunjukkan adanya 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b/>
        <sz val="10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secara terbatas</t>
    </r>
    <r>
      <rPr>
        <sz val="10"/>
        <color theme="1"/>
        <rFont val="Calibri"/>
        <family val="2"/>
        <scheme val="minor"/>
      </rPr>
      <t xml:space="preserve">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</si>
  <si>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menunjukkan adanya 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b/>
        <sz val="10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secara baik</t>
    </r>
    <r>
      <rPr>
        <sz val="10"/>
        <color theme="1"/>
        <rFont val="Calibri"/>
        <family val="2"/>
        <scheme val="minor"/>
      </rPr>
      <t xml:space="preserve">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</si>
  <si>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menunjukkan adanya 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b/>
        <sz val="10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secara sangat baik</t>
    </r>
    <r>
      <rPr>
        <sz val="10"/>
        <color theme="1"/>
        <rFont val="Calibri"/>
        <family val="2"/>
        <scheme val="minor"/>
      </rPr>
      <t xml:space="preserve"> selama kegiatan KKN</t>
    </r>
  </si>
  <si>
    <t>g. Wawasan kekinian/ kontemporer mahasiswa dalam penyelesaian program-program kerja yang diusulkan selama kegiatan KKN</t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</si>
  <si>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tidak memiliki wawasan kekinian/kontemporer </t>
    </r>
    <r>
      <rPr>
        <sz val="10"/>
        <color theme="1"/>
        <rFont val="Calibri"/>
        <family val="2"/>
        <scheme val="minor"/>
      </rPr>
      <t>dalam penyelesaian program-program kerja yang diusulkan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</si>
  <si>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memiliki wawasan kekinian/kontemporer secara terbatas </t>
    </r>
    <r>
      <rPr>
        <sz val="10"/>
        <color theme="1"/>
        <rFont val="Calibri"/>
        <family val="2"/>
        <scheme val="minor"/>
      </rPr>
      <t>dalam penyelesaian program-program kerja yang diusulkan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</si>
  <si>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memiliki wawasan kekinian/kontemporer secara baik </t>
    </r>
    <r>
      <rPr>
        <sz val="10"/>
        <color theme="1"/>
        <rFont val="Calibri"/>
        <family val="2"/>
        <scheme val="minor"/>
      </rPr>
      <t>dalam penyelesaian program-program kerja yang diusulkan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</si>
  <si>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memiliki wawasan kekinian/kontemporer secara sangat baik </t>
    </r>
    <r>
      <rPr>
        <sz val="10"/>
        <color theme="1"/>
        <rFont val="Calibri"/>
        <family val="2"/>
        <scheme val="minor"/>
      </rPr>
      <t>dalam penyelesaian program-program kerja yang diusulkan selama kegiatan KKN</t>
    </r>
  </si>
  <si>
    <t>Rubrik Penilaian Kerja Mandiri &amp; Kelompok oleh Sesama Mahasiswa</t>
  </si>
  <si>
    <t>a. Keterlibatan mahasiswa dalam pembagian kerja kegiatan KKN</t>
  </si>
  <si>
    <t>Mahasiswa tidak pernah terlibat atau tidak pernah aktif dalam pembagian tugas proyek kelompok</t>
  </si>
  <si>
    <t>Mahasiswa jarang terlibat atau aktif dalam pembagian tugas proyek kelompok</t>
  </si>
  <si>
    <t>Mahasiswa sering terlibat atau aktif dalam pembagian tugas proyek kelompok</t>
  </si>
  <si>
    <t>Mahasiswa selalu terlibat atau aktif dalam pembagian tugas proyek kelompok</t>
  </si>
  <si>
    <t>b. Keterlibatan mahasiswa dalam pelaksanaan kerja kegiatan</t>
  </si>
  <si>
    <t>Mahasiswa tidak pernah terlibat atau tidak pernah aktif dalam pelaksanaan tugas proyek kelompok</t>
  </si>
  <si>
    <t>Mahasiswa jarang terlibat atau aktif dalam pelaksanaan tugas proyek kelompok</t>
  </si>
  <si>
    <t>Mahasiswa sering terlibat atau aktif dalam pelaksanaan tugas proyek kelompok</t>
  </si>
  <si>
    <t>Mahasiswa selalu terlibat atau aktif dalam pelaksanaan tugas proyek kelompok</t>
  </si>
  <si>
    <t>c. Keterlibatan mahasiswa dalam memberikan usulan atau pendapat selama kegiatan KKN</t>
  </si>
  <si>
    <t>Mahasiswa tidak pernah memberikan usulan atau pendapat dalam pengerjaan tugas proyek kelompok</t>
  </si>
  <si>
    <t>Mahasiswa jarang memberikan usulan atau pendapat dalam pengerjaan tugas proyek kelompok</t>
  </si>
  <si>
    <t>Mahasiswa sering memberikan usulan atau pendapat dalam pengerjaan tugas proyek kelompok</t>
  </si>
  <si>
    <t>Mahasiswa selalu memberikan usulan atau pendapat dalam pengerjaan tugas proyek kelompok</t>
  </si>
  <si>
    <t>d. Keterlibatan mahasiswa dalam memberikan tanggapan dalam diskusi selama kegiatan KKN</t>
  </si>
  <si>
    <t>Mahasiswa tidak pernah menanggapi pendapat atau usulan dari anggota tim lainnya dalam setiap diskusi tugas proyek kelompok</t>
  </si>
  <si>
    <t>Mahasiswa jarang menanggapi pendapat atau usulan dari anggota tim lainnya dalam setiap diskusi tugas proyek kelompok</t>
  </si>
  <si>
    <t>Mahasiswa sering menanggapi pendapat atau usulan dari anggota tim lainnya dalam setiap diskusi tugas proyek kelompok</t>
  </si>
  <si>
    <t>Mahasiswa selalu menanggapi pendapat atau usulan dari anggota tim lainnya dalam setiap diskusi tugas proyek kelompok</t>
  </si>
  <si>
    <t>e. Ketepatan waktu penyelesaian kerja mandiri yang diterima oleh mahasiswa selama kegiatan KKN</t>
  </si>
  <si>
    <t>Mahasiswa tidak pernah menyelesaikan setiap pekerjaan yang ditugaskan dengan tepat waktu atau selalu terlambat</t>
  </si>
  <si>
    <t>Mahasiswa jarang menyelesaikan pekerjaan yang ditugaskan dengan tepat waktu</t>
  </si>
  <si>
    <t>Mahasiswa sering menyelesaikan pekerjaan yang ditugaskan dengan tepat waktu</t>
  </si>
  <si>
    <t>Mahasiswa selalu menyelesaikan pekerjaan yang ditugaskan dengan tepat waktu</t>
  </si>
  <si>
    <t>f. Ketepatan pelaksanaan kerja yang diterima oleh mahasiswa selama kegiatan KKN</t>
  </si>
  <si>
    <t>Mahasiswa selalu salah atau tidak pernah tepat dalam mengerjakan setiap pekerjaan yang ditugaskan</t>
  </si>
  <si>
    <t>Mahasiswa jarang mengerjakan setiap pekerjaan yang ditugaskan dengan tepat</t>
  </si>
  <si>
    <t>Mahasiswa sering mengerjakan setiap pekerjaan yang ditugaskan dengan tepat</t>
  </si>
  <si>
    <t>Mahasiswa selalu mengerjakan setiap pekerjaan yang ditugaskan dengan tepat</t>
  </si>
  <si>
    <t>g. Respon mahasiswa dalam setiap pembagian kerja diskusi yang dilakukan selama kegiatan KKN</t>
  </si>
  <si>
    <t>Mahasiswa tidak pernah menanggapi atau merespon dengan baik setiap pembagian tugas proyek atau diskusi kelompok yang dilakukan</t>
  </si>
  <si>
    <t>Mahasiswa jarang menanggapi atau merespon dengan baik setiap pembagian tugas proyek atau diskusi kelompok yang dilakukan</t>
  </si>
  <si>
    <t>Mahasiswa sering menanggapi atau merespon dengan baik setiap pembagian tugas proyek atau diskusi kelompok yang dilakukan</t>
  </si>
  <si>
    <t>Mahasiswa selalu menanggapi atau merespon dengan baik setiap pembagian tugas proyek atau diskusi kelompok yang dilakukan</t>
  </si>
  <si>
    <t>h. Sikap mahasiswa dalam merespon setiap pembagian kerja dan dalam diskusi yang dilakukan selama kegiatan KKN</t>
  </si>
  <si>
    <t xml:space="preserve">Mahasiswa, dalam merespon/menanggapi,  memandang perbedaan latar belakang, peran (posisi) dan prioritas dari anggota kelompok/ tim lainnya </t>
  </si>
  <si>
    <t>Mahasiswa, dalam merespon/menanggapi, memandang perbedaan 2 dari 3 hal (latar belakang, peran (posisi), prioritas) dari anggota kelompok/ tim lainnya</t>
  </si>
  <si>
    <t>Mahasiswa, dalam merespon/menanggapi, hanya memandang perbedaan 1 dari 3 hal (latar belakang, peran (posisi), prioritas) dari anggota kelompok/ tim lainnya</t>
  </si>
  <si>
    <t>Mahasiswa, dalam merespon/menanggapi, tidak memandang perbedaan latar belakang, peran (posisi), dan prioritas dari anggota kelompok/ tim lainnya</t>
  </si>
  <si>
    <t>Rubrik Penilaian Kerja Mandiri &amp; Kelompok oleh Wali Nagari/ Wali Jorong/Korong</t>
  </si>
  <si>
    <t>d. Intensitas interaksi mahasiswa dengan masyarakat selama kegiatan KKN</t>
  </si>
  <si>
    <r>
      <t xml:space="preserve">Mahasiswa </t>
    </r>
    <r>
      <rPr>
        <b/>
        <sz val="10"/>
        <color theme="1"/>
        <rFont val="Calibri"/>
        <family val="2"/>
        <scheme val="minor"/>
      </rPr>
      <t>tidak pernah berinteraksi</t>
    </r>
    <r>
      <rPr>
        <sz val="10"/>
        <color theme="1"/>
        <rFont val="Calibri"/>
        <family val="2"/>
        <scheme val="minor"/>
      </rPr>
      <t xml:space="preserve"> dengan masyarakat selama kegiatan KKN</t>
    </r>
  </si>
  <si>
    <r>
      <t>Mahasiswa</t>
    </r>
    <r>
      <rPr>
        <b/>
        <sz val="10"/>
        <color theme="1"/>
        <rFont val="Calibri"/>
        <family val="2"/>
        <scheme val="minor"/>
      </rPr>
      <t xml:space="preserve"> jarang berinteraksi</t>
    </r>
    <r>
      <rPr>
        <sz val="10"/>
        <color theme="1"/>
        <rFont val="Calibri"/>
        <family val="2"/>
        <scheme val="minor"/>
      </rPr>
      <t xml:space="preserve"> dengan masyarakat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</si>
  <si>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sering berinteraksi</t>
    </r>
    <r>
      <rPr>
        <sz val="10"/>
        <color theme="1"/>
        <rFont val="Calibri"/>
        <family val="2"/>
        <scheme val="minor"/>
      </rPr>
      <t xml:space="preserve"> dengan masyarakat selama kegiatan KKN</t>
    </r>
  </si>
  <si>
    <r>
      <t>Mahasiswa</t>
    </r>
    <r>
      <rPr>
        <b/>
        <sz val="10"/>
        <color theme="1"/>
        <rFont val="Calibri"/>
        <family val="2"/>
        <scheme val="minor"/>
      </rPr>
      <t xml:space="preserve"> selalu berinteraksi </t>
    </r>
    <r>
      <rPr>
        <sz val="10"/>
        <color theme="1"/>
        <rFont val="Calibri"/>
        <family val="2"/>
        <scheme val="minor"/>
      </rPr>
      <t>dengan masyarakat selama kegiatan KKN</t>
    </r>
  </si>
  <si>
    <t>e. Kepedulian mahasiswa terhadap masyarakat dalam hal apapun selama kegiatan KKN</t>
  </si>
  <si>
    <r>
      <t xml:space="preserve">Mahasiswa </t>
    </r>
    <r>
      <rPr>
        <b/>
        <sz val="10"/>
        <color theme="1"/>
        <rFont val="Calibri"/>
        <family val="2"/>
        <scheme val="minor"/>
      </rPr>
      <t>tidak pernah peduli</t>
    </r>
    <r>
      <rPr>
        <sz val="10"/>
        <color theme="1"/>
        <rFont val="Calibri"/>
        <family val="2"/>
        <scheme val="minor"/>
      </rPr>
      <t xml:space="preserve"> dalam hal apapun terhadap masyarakat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</si>
  <si>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sesekali peduli</t>
    </r>
    <r>
      <rPr>
        <sz val="10"/>
        <color theme="1"/>
        <rFont val="Calibri"/>
        <family val="2"/>
        <scheme val="minor"/>
      </rPr>
      <t xml:space="preserve"> dalam hal apapun terhadap masyarakat selama kegiatan KKN</t>
    </r>
  </si>
  <si>
    <t>Mahasiswa peduli dalam hal apapun terhadap masyarakat selama kegiatan KKN</t>
  </si>
  <si>
    <r>
      <t xml:space="preserve">Mahasiswa </t>
    </r>
    <r>
      <rPr>
        <b/>
        <sz val="10"/>
        <color theme="1"/>
        <rFont val="Calibri"/>
        <family val="2"/>
        <scheme val="minor"/>
      </rPr>
      <t>selalu</t>
    </r>
    <r>
      <rPr>
        <sz val="10"/>
        <color theme="1"/>
        <rFont val="Calibri"/>
        <family val="2"/>
        <scheme val="minor"/>
      </rPr>
      <t xml:space="preserve"> peduli dalam hal apapun terhadap masyarakat selama kegiatan KKN</t>
    </r>
  </si>
  <si>
    <t>f. Etika dan kepatuhan mahasiswa terhadap aturan yang berlaku di masyarakat selama kegiatan KKN</t>
  </si>
  <si>
    <r>
      <t xml:space="preserve">Mahasiswa </t>
    </r>
    <r>
      <rPr>
        <b/>
        <sz val="10"/>
        <color theme="1"/>
        <rFont val="Calibri"/>
        <family val="2"/>
        <scheme val="minor"/>
      </rPr>
      <t>tidak menjaga etika dan tidak patuh terhadap aturan</t>
    </r>
    <r>
      <rPr>
        <sz val="10"/>
        <color theme="1"/>
        <rFont val="Calibri"/>
        <family val="2"/>
        <scheme val="minor"/>
      </rPr>
      <t xml:space="preserve"> yang berlaku di masyarakat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</si>
  <si>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tidak menjaga etika tetapi sesekali patuh terhadap aturan</t>
    </r>
    <r>
      <rPr>
        <sz val="10"/>
        <color theme="1"/>
        <rFont val="Calibri"/>
        <family val="2"/>
        <scheme val="minor"/>
      </rPr>
      <t xml:space="preserve"> yang berlaku di masyarakat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</si>
  <si>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menjaga etika tetapi sesekali patuh terhadap aturan</t>
    </r>
    <r>
      <rPr>
        <sz val="10"/>
        <color theme="1"/>
        <rFont val="Calibri"/>
        <family val="2"/>
        <scheme val="minor"/>
      </rPr>
      <t xml:space="preserve"> yang berlaku di masyarakat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</si>
  <si>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menjaga etika dan selalu patuh terhadap aturan</t>
    </r>
    <r>
      <rPr>
        <sz val="10"/>
        <color theme="1"/>
        <rFont val="Calibri"/>
        <family val="2"/>
        <scheme val="minor"/>
      </rPr>
      <t xml:space="preserve"> yang berlaku di masyarakat selama kegiatan KKN</t>
    </r>
  </si>
  <si>
    <t>g. Kepedulian mahasiswa terhadap lingkungan selama kegiatan KKN</t>
  </si>
  <si>
    <r>
      <t xml:space="preserve">Mahasiswa </t>
    </r>
    <r>
      <rPr>
        <b/>
        <sz val="10"/>
        <color theme="1"/>
        <rFont val="Calibri"/>
        <family val="2"/>
        <scheme val="minor"/>
      </rPr>
      <t>tidak pernah peduli</t>
    </r>
    <r>
      <rPr>
        <sz val="10"/>
        <color theme="1"/>
        <rFont val="Calibri"/>
        <family val="2"/>
        <scheme val="minor"/>
      </rPr>
      <t xml:space="preserve"> terhadap kondisi lingkungan setempat selama kegiatan KKN</t>
    </r>
  </si>
  <si>
    <r>
      <t>Mahasiswa</t>
    </r>
    <r>
      <rPr>
        <b/>
        <sz val="10"/>
        <color theme="1"/>
        <rFont val="Calibri"/>
        <family val="2"/>
        <scheme val="minor"/>
      </rPr>
      <t xml:space="preserve"> sesekali peduli </t>
    </r>
    <r>
      <rPr>
        <sz val="10"/>
        <color theme="1"/>
        <rFont val="Calibri"/>
        <family val="2"/>
        <scheme val="minor"/>
      </rPr>
      <t>terhadap kondisi lingkungan setempat selama kegiatan KKN</t>
    </r>
  </si>
  <si>
    <r>
      <t>Mahasiswa</t>
    </r>
    <r>
      <rPr>
        <b/>
        <sz val="10"/>
        <color theme="1"/>
        <rFont val="Calibri"/>
        <family val="2"/>
        <scheme val="minor"/>
      </rPr>
      <t xml:space="preserve"> peduli </t>
    </r>
    <r>
      <rPr>
        <sz val="10"/>
        <color theme="1"/>
        <rFont val="Calibri"/>
        <family val="2"/>
        <scheme val="minor"/>
      </rPr>
      <t>terhadap kondisi lingkungan setempat selama kegiatan KKN</t>
    </r>
  </si>
  <si>
    <r>
      <t>Mahasiswa</t>
    </r>
    <r>
      <rPr>
        <b/>
        <sz val="10"/>
        <color theme="1"/>
        <rFont val="Calibri"/>
        <family val="2"/>
        <scheme val="minor"/>
      </rPr>
      <t xml:space="preserve"> selalu peduli </t>
    </r>
    <r>
      <rPr>
        <sz val="10"/>
        <color theme="1"/>
        <rFont val="Calibri"/>
        <family val="2"/>
        <scheme val="minor"/>
      </rPr>
      <t>terhadap kondisi lingkungan setempat selama kegiatan KKN</t>
    </r>
  </si>
  <si>
    <t>h. Solusi mahasiswa terhadap permasalahan lingkungan selama kegiatan KKN</t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</si>
  <si>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tidak pernah 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</si>
  <si>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sesekali 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</si>
  <si>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</si>
  <si>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selalu 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</si>
  <si>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t>Rubrik Proposal Kegiatan KKN</t>
  </si>
  <si>
    <t>a. Gambaran permasalahan di tempat kegiatan KKN</t>
  </si>
  <si>
    <r>
      <t xml:space="preserve">Permasalahan di tempat KKN </t>
    </r>
    <r>
      <rPr>
        <b/>
        <sz val="10"/>
        <color theme="1"/>
        <rFont val="Calibri"/>
        <family val="2"/>
        <scheme val="minor"/>
      </rPr>
      <t>belum/sebagian kecil</t>
    </r>
    <r>
      <rPr>
        <sz val="10"/>
        <color theme="1"/>
        <rFont val="Calibri"/>
        <family val="2"/>
        <scheme val="minor"/>
      </rPr>
      <t xml:space="preserve"> digambarkan dengan baik</t>
    </r>
  </si>
  <si>
    <r>
      <t xml:space="preserve">Permasalahan di tempat KKN </t>
    </r>
    <r>
      <rPr>
        <b/>
        <sz val="10"/>
        <color theme="1"/>
        <rFont val="Calibri"/>
        <family val="2"/>
        <scheme val="minor"/>
      </rPr>
      <t>sebagian besar</t>
    </r>
    <r>
      <rPr>
        <sz val="10"/>
        <color theme="1"/>
        <rFont val="Calibri"/>
        <family val="2"/>
        <scheme val="minor"/>
      </rPr>
      <t xml:space="preserve"> digambarkan dengan baik</t>
    </r>
  </si>
  <si>
    <r>
      <t xml:space="preserve">Permasalahan di tempat KKN sudah digambarkan dengan </t>
    </r>
    <r>
      <rPr>
        <b/>
        <sz val="10"/>
        <color theme="1"/>
        <rFont val="Calibri"/>
        <family val="2"/>
        <scheme val="minor"/>
      </rPr>
      <t>baik tetapi belum sistematis</t>
    </r>
  </si>
  <si>
    <r>
      <t xml:space="preserve">Permasalahan di tempat KKN sudah digambarkan dengan </t>
    </r>
    <r>
      <rPr>
        <b/>
        <sz val="10"/>
        <color theme="1"/>
        <rFont val="Calibri"/>
        <family val="2"/>
        <scheme val="minor"/>
      </rPr>
      <t>baik dan sistematis</t>
    </r>
  </si>
  <si>
    <t>b. Gambaran potensi yang ada di tempat KKN yang mendukung penyelesaian permasalahan nantinya</t>
  </si>
  <si>
    <r>
      <t xml:space="preserve">Potensi yang ada di tempat KKN </t>
    </r>
    <r>
      <rPr>
        <b/>
        <sz val="10"/>
        <color theme="1"/>
        <rFont val="Calibri"/>
        <family val="2"/>
        <scheme val="minor"/>
      </rPr>
      <t>belum/sebagian kecil</t>
    </r>
    <r>
      <rPr>
        <sz val="10"/>
        <color theme="1"/>
        <rFont val="Calibri"/>
        <family val="2"/>
        <scheme val="minor"/>
      </rPr>
      <t xml:space="preserve"> digambarkan dengan baik</t>
    </r>
  </si>
  <si>
    <r>
      <t xml:space="preserve">Potensi yang ada di tempat KKN </t>
    </r>
    <r>
      <rPr>
        <b/>
        <sz val="10"/>
        <color theme="1"/>
        <rFont val="Calibri"/>
        <family val="2"/>
        <scheme val="minor"/>
      </rPr>
      <t>sebagian besar</t>
    </r>
    <r>
      <rPr>
        <sz val="10"/>
        <color theme="1"/>
        <rFont val="Calibri"/>
        <family val="2"/>
        <scheme val="minor"/>
      </rPr>
      <t xml:space="preserve"> digambarkan dengan baik</t>
    </r>
  </si>
  <si>
    <r>
      <t xml:space="preserve">Potensi yang ada di tempat KKN sudah digambarkan dengan </t>
    </r>
    <r>
      <rPr>
        <b/>
        <sz val="10"/>
        <color theme="1"/>
        <rFont val="Calibri"/>
        <family val="2"/>
        <scheme val="minor"/>
      </rPr>
      <t>baik tetapi belum sistematis</t>
    </r>
  </si>
  <si>
    <r>
      <t xml:space="preserve">Potensi yang ada di tempat KKN sudah digambarkan dengan </t>
    </r>
    <r>
      <rPr>
        <b/>
        <sz val="10"/>
        <color theme="1"/>
        <rFont val="Calibri"/>
        <family val="2"/>
        <scheme val="minor"/>
      </rPr>
      <t>baik dan sistematis</t>
    </r>
  </si>
  <si>
    <t>c. Ketepatan usulan program kerja KKN untuk menyelesaikan permasalahan di tempat KKN</t>
  </si>
  <si>
    <r>
      <t xml:space="preserve">Usulan program kerja </t>
    </r>
    <r>
      <rPr>
        <b/>
        <sz val="10"/>
        <color theme="1"/>
        <rFont val="Calibri"/>
        <family val="2"/>
        <scheme val="minor"/>
      </rPr>
      <t>tidak/sebagian kecil</t>
    </r>
    <r>
      <rPr>
        <sz val="10"/>
        <color theme="1"/>
        <rFont val="Calibri"/>
        <family val="2"/>
        <scheme val="minor"/>
      </rPr>
      <t xml:space="preserve"> berhubungan dengan permasalahan yang ada di tempat KKN</t>
    </r>
  </si>
  <si>
    <r>
      <t xml:space="preserve">Usulan program kerja </t>
    </r>
    <r>
      <rPr>
        <b/>
        <sz val="10"/>
        <color theme="1"/>
        <rFont val="Calibri"/>
        <family val="2"/>
        <scheme val="minor"/>
      </rPr>
      <t>sebagian besar</t>
    </r>
    <r>
      <rPr>
        <sz val="10"/>
        <color theme="1"/>
        <rFont val="Calibri"/>
        <family val="2"/>
        <scheme val="minor"/>
      </rPr>
      <t xml:space="preserve"> berhubungan dengan permasalahan yang ada di tempat KKN</t>
    </r>
  </si>
  <si>
    <r>
      <t xml:space="preserve">Usulan program kerja </t>
    </r>
    <r>
      <rPr>
        <b/>
        <sz val="10"/>
        <color theme="1"/>
        <rFont val="Calibri"/>
        <family val="2"/>
        <scheme val="minor"/>
      </rPr>
      <t>sudah</t>
    </r>
    <r>
      <rPr>
        <sz val="10"/>
        <color theme="1"/>
        <rFont val="Calibri"/>
        <family val="2"/>
        <scheme val="minor"/>
      </rPr>
      <t xml:space="preserve"> berhubungan dengan permasalahan yang ada tetapi disampaikan </t>
    </r>
    <r>
      <rPr>
        <b/>
        <sz val="10"/>
        <color theme="1"/>
        <rFont val="Calibri"/>
        <family val="2"/>
        <scheme val="minor"/>
      </rPr>
      <t>belum sistematis</t>
    </r>
  </si>
  <si>
    <r>
      <t xml:space="preserve">Usulan program kerja </t>
    </r>
    <r>
      <rPr>
        <b/>
        <sz val="10"/>
        <color theme="1"/>
        <rFont val="Calibri"/>
        <family val="2"/>
        <scheme val="minor"/>
      </rPr>
      <t>sudah</t>
    </r>
    <r>
      <rPr>
        <sz val="10"/>
        <color theme="1"/>
        <rFont val="Calibri"/>
        <family val="2"/>
        <scheme val="minor"/>
      </rPr>
      <t xml:space="preserve"> berhubungan dengan permasalahan yang ada dan disampaikan dengan </t>
    </r>
    <r>
      <rPr>
        <b/>
        <sz val="10"/>
        <color theme="1"/>
        <rFont val="Calibri"/>
        <family val="2"/>
        <scheme val="minor"/>
      </rPr>
      <t>sistematis</t>
    </r>
  </si>
  <si>
    <t>d. Sistematika penulisan proposal kegiatan KKN</t>
  </si>
  <si>
    <t>Tidak ada Skor 1</t>
  </si>
  <si>
    <r>
      <t xml:space="preserve">Proposal kegiatan KKN disampaikan dengan </t>
    </r>
    <r>
      <rPr>
        <b/>
        <sz val="10"/>
        <color theme="1"/>
        <rFont val="Calibri"/>
        <family val="2"/>
        <scheme val="minor"/>
      </rPr>
      <t>tidak lengkap dan sistematis</t>
    </r>
  </si>
  <si>
    <r>
      <t>Proposal kegiatan KKN disampaikan dengan</t>
    </r>
    <r>
      <rPr>
        <b/>
        <sz val="10"/>
        <color theme="1"/>
        <rFont val="Calibri"/>
        <family val="2"/>
        <scheme val="minor"/>
      </rPr>
      <t xml:space="preserve"> lengkap</t>
    </r>
    <r>
      <rPr>
        <sz val="10"/>
        <color theme="1"/>
        <rFont val="Calibri"/>
        <family val="2"/>
        <scheme val="minor"/>
      </rPr>
      <t xml:space="preserve"> tetapi </t>
    </r>
    <r>
      <rPr>
        <b/>
        <sz val="10"/>
        <color theme="1"/>
        <rFont val="Calibri"/>
        <family val="2"/>
        <scheme val="minor"/>
      </rPr>
      <t>belum sistematis</t>
    </r>
  </si>
  <si>
    <r>
      <t>Proposal kegiatan KKN disampaikan dengan</t>
    </r>
    <r>
      <rPr>
        <b/>
        <sz val="10"/>
        <color theme="1"/>
        <rFont val="Calibri"/>
        <family val="2"/>
        <scheme val="minor"/>
      </rPr>
      <t xml:space="preserve"> lengkap</t>
    </r>
    <r>
      <rPr>
        <sz val="10"/>
        <color theme="1"/>
        <rFont val="Calibri"/>
        <family val="2"/>
        <scheme val="minor"/>
      </rPr>
      <t xml:space="preserve"> dan </t>
    </r>
    <r>
      <rPr>
        <b/>
        <sz val="10"/>
        <color theme="1"/>
        <rFont val="Calibri"/>
        <family val="2"/>
        <scheme val="minor"/>
      </rPr>
      <t>sistematis</t>
    </r>
  </si>
  <si>
    <t>Rubrik Log Book Kegiatan</t>
  </si>
  <si>
    <t>a. Intensitas interaksi mahasiswa dengan masyarakat selama kegiatan KKN</t>
  </si>
  <si>
    <r>
      <t xml:space="preserve">Berdasarkan log book kegiatan, mahasiswa </t>
    </r>
    <r>
      <rPr>
        <b/>
        <sz val="10"/>
        <color theme="1"/>
        <rFont val="Calibri"/>
        <family val="2"/>
        <scheme val="minor"/>
      </rPr>
      <t>tidak pernah berinteraksi</t>
    </r>
    <r>
      <rPr>
        <sz val="10"/>
        <color theme="1"/>
        <rFont val="Calibri"/>
        <family val="2"/>
        <scheme val="minor"/>
      </rPr>
      <t xml:space="preserve"> dengan masyarakat selama kegiatan KKN</t>
    </r>
  </si>
  <si>
    <r>
      <t>Berdasarkan log book kegiatan, mahasiswa</t>
    </r>
    <r>
      <rPr>
        <b/>
        <sz val="10"/>
        <color theme="1"/>
        <rFont val="Calibri"/>
        <family val="2"/>
        <scheme val="minor"/>
      </rPr>
      <t xml:space="preserve"> jarang berinteraksi</t>
    </r>
    <r>
      <rPr>
        <sz val="10"/>
        <color theme="1"/>
        <rFont val="Calibri"/>
        <family val="2"/>
        <scheme val="minor"/>
      </rPr>
      <t xml:space="preserve"> dengan masyarakat selama kegiatan KKN</t>
    </r>
  </si>
  <si>
    <r>
      <t xml:space="preserve">Berdasarkan log book kegiatan, mahasiswa </t>
    </r>
    <r>
      <rPr>
        <b/>
        <sz val="10"/>
        <color theme="1"/>
        <rFont val="Calibri"/>
        <family val="2"/>
        <scheme val="minor"/>
      </rPr>
      <t>sering berinteraksi</t>
    </r>
    <r>
      <rPr>
        <sz val="10"/>
        <color theme="1"/>
        <rFont val="Calibri"/>
        <family val="2"/>
        <scheme val="minor"/>
      </rPr>
      <t xml:space="preserve"> dengan masyarakat selama kegiatan KKN</t>
    </r>
  </si>
  <si>
    <r>
      <t>Berdasarkan log book kegiatan, mahasiswa</t>
    </r>
    <r>
      <rPr>
        <b/>
        <sz val="10"/>
        <color theme="1"/>
        <rFont val="Calibri"/>
        <family val="2"/>
        <scheme val="minor"/>
      </rPr>
      <t xml:space="preserve"> selalu berinteraksi </t>
    </r>
    <r>
      <rPr>
        <sz val="10"/>
        <color theme="1"/>
        <rFont val="Calibri"/>
        <family val="2"/>
        <scheme val="minor"/>
      </rPr>
      <t>dengan masyarakat selama kegiatan KKN</t>
    </r>
  </si>
  <si>
    <t>b. Kepedulian mahasiswa terhadap masyarakat dalam hal apapun selama kegiatan KKN</t>
  </si>
  <si>
    <r>
      <t xml:space="preserve">Berdasarkan log book kegiatan, mahasiswa </t>
    </r>
    <r>
      <rPr>
        <b/>
        <sz val="10"/>
        <color theme="1"/>
        <rFont val="Calibri"/>
        <family val="2"/>
        <scheme val="minor"/>
      </rPr>
      <t>tidak pernah peduli</t>
    </r>
    <r>
      <rPr>
        <sz val="10"/>
        <color theme="1"/>
        <rFont val="Calibri"/>
        <family val="2"/>
        <scheme val="minor"/>
      </rPr>
      <t xml:space="preserve"> dalam hal apapun terhadap masyarakat selama kegiatan KKN</t>
    </r>
  </si>
  <si>
    <r>
      <t xml:space="preserve">Berdasarkan log book kegiatan, mahasiswa </t>
    </r>
    <r>
      <rPr>
        <b/>
        <sz val="10"/>
        <color theme="1"/>
        <rFont val="Calibri"/>
        <family val="2"/>
        <scheme val="minor"/>
      </rPr>
      <t>sesekali peduli</t>
    </r>
    <r>
      <rPr>
        <sz val="10"/>
        <color theme="1"/>
        <rFont val="Calibri"/>
        <family val="2"/>
        <scheme val="minor"/>
      </rPr>
      <t xml:space="preserve"> dalam hal apapun terhadap masyarakat selama kegiatan KKN</t>
    </r>
  </si>
  <si>
    <t>Berdasarkan log book kegiatan, mahasiswa peduli dalam hal apapun terhadap masyarakat selama kegiatan KKN</t>
  </si>
  <si>
    <r>
      <t xml:space="preserve">Berdasarkan log book kegiatan, mahasiswa </t>
    </r>
    <r>
      <rPr>
        <b/>
        <sz val="10"/>
        <color theme="1"/>
        <rFont val="Calibri"/>
        <family val="2"/>
        <scheme val="minor"/>
      </rPr>
      <t>selalu</t>
    </r>
    <r>
      <rPr>
        <sz val="10"/>
        <color theme="1"/>
        <rFont val="Calibri"/>
        <family val="2"/>
        <scheme val="minor"/>
      </rPr>
      <t xml:space="preserve"> peduli dalam hal apapun terhadap masyarakat selama kegiatan KKN</t>
    </r>
  </si>
  <si>
    <r>
      <t xml:space="preserve">Berdasarkan log book kegiatan, mahasiswa </t>
    </r>
    <r>
      <rPr>
        <b/>
        <sz val="10"/>
        <color theme="1"/>
        <rFont val="Calibri"/>
        <family val="2"/>
        <scheme val="minor"/>
      </rPr>
      <t>tidak pernah peduli</t>
    </r>
    <r>
      <rPr>
        <sz val="10"/>
        <color theme="1"/>
        <rFont val="Calibri"/>
        <family val="2"/>
        <scheme val="minor"/>
      </rPr>
      <t xml:space="preserve"> terhadap kondisi lingkungan setempat selama kegiatan KKN</t>
    </r>
  </si>
  <si>
    <r>
      <t>Berdasarkan log book kegiatan, mahasiswa</t>
    </r>
    <r>
      <rPr>
        <b/>
        <sz val="10"/>
        <color theme="1"/>
        <rFont val="Calibri"/>
        <family val="2"/>
        <scheme val="minor"/>
      </rPr>
      <t xml:space="preserve"> sesekali peduli </t>
    </r>
    <r>
      <rPr>
        <sz val="10"/>
        <color theme="1"/>
        <rFont val="Calibri"/>
        <family val="2"/>
        <scheme val="minor"/>
      </rPr>
      <t>terhadap kondisi lingkungan setempat selama kegiatan KKN</t>
    </r>
  </si>
  <si>
    <r>
      <t>Berdasarkan log book kegiatan, mahasiswa</t>
    </r>
    <r>
      <rPr>
        <b/>
        <sz val="10"/>
        <color theme="1"/>
        <rFont val="Calibri"/>
        <family val="2"/>
        <scheme val="minor"/>
      </rPr>
      <t xml:space="preserve"> peduli </t>
    </r>
    <r>
      <rPr>
        <sz val="10"/>
        <color theme="1"/>
        <rFont val="Calibri"/>
        <family val="2"/>
        <scheme val="minor"/>
      </rPr>
      <t>terhadap kondisi lingkungan setempat selama kegiatan KKN</t>
    </r>
  </si>
  <si>
    <r>
      <t>Berdasarkan log book kegiatan, mahasiswa</t>
    </r>
    <r>
      <rPr>
        <b/>
        <sz val="10"/>
        <color theme="1"/>
        <rFont val="Calibri"/>
        <family val="2"/>
        <scheme val="minor"/>
      </rPr>
      <t xml:space="preserve"> selalu peduli </t>
    </r>
    <r>
      <rPr>
        <sz val="10"/>
        <color theme="1"/>
        <rFont val="Calibri"/>
        <family val="2"/>
        <scheme val="minor"/>
      </rPr>
      <t>terhadap kondisi lingkungan setempat selama kegiatan KKN</t>
    </r>
  </si>
  <si>
    <r>
      <t xml:space="preserve">Berdasarkan log book kegiatan, mahasiswa </t>
    </r>
    <r>
      <rPr>
        <b/>
        <sz val="10"/>
        <color theme="1"/>
        <rFont val="Calibri"/>
        <family val="2"/>
        <scheme val="minor"/>
      </rPr>
      <t xml:space="preserve">tidak pernah 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</si>
  <si>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r>
      <t xml:space="preserve">Berdasarkan log book kegiatan, mahasiswa </t>
    </r>
    <r>
      <rPr>
        <b/>
        <sz val="10"/>
        <color theme="1"/>
        <rFont val="Calibri"/>
        <family val="2"/>
        <scheme val="minor"/>
      </rPr>
      <t xml:space="preserve">sesekali 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</si>
  <si>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r>
      <t xml:space="preserve">Berdasarkan log book kegiatan, mahasiswa </t>
    </r>
    <r>
      <rPr>
        <b/>
        <sz val="10"/>
        <color theme="1"/>
        <rFont val="Calibri"/>
        <family val="2"/>
        <scheme val="minor"/>
      </rPr>
      <t xml:space="preserve">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</si>
  <si>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r>
      <t xml:space="preserve">Berdasarkan log book kegiatan, mahasiswa </t>
    </r>
    <r>
      <rPr>
        <b/>
        <sz val="10"/>
        <color theme="1"/>
        <rFont val="Calibri"/>
        <family val="2"/>
        <scheme val="minor"/>
      </rPr>
      <t xml:space="preserve">selalu 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</si>
  <si>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>tidak pernah berinteraksi</t>
    </r>
    <r>
      <rPr>
        <sz val="10"/>
        <color theme="1"/>
        <rFont val="Calibri"/>
        <family val="2"/>
        <scheme val="minor"/>
      </rPr>
      <t xml:space="preserve"> dengan masyarakat selama kegiatan KKN</t>
    </r>
  </si>
  <si>
    <r>
      <t>Berdasarkan video kegiatan, mahasiswa</t>
    </r>
    <r>
      <rPr>
        <b/>
        <sz val="10"/>
        <color theme="1"/>
        <rFont val="Calibri"/>
        <family val="2"/>
        <scheme val="minor"/>
      </rPr>
      <t xml:space="preserve"> jarang berinteraksi</t>
    </r>
    <r>
      <rPr>
        <sz val="10"/>
        <color theme="1"/>
        <rFont val="Calibri"/>
        <family val="2"/>
        <scheme val="minor"/>
      </rPr>
      <t xml:space="preserve"> dengan masyarakat selama kegiatan KKN</t>
    </r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</si>
  <si>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>sering berinteraksi</t>
    </r>
    <r>
      <rPr>
        <sz val="10"/>
        <color theme="1"/>
        <rFont val="Calibri"/>
        <family val="2"/>
        <scheme val="minor"/>
      </rPr>
      <t xml:space="preserve"> dengan masyarakat selama kegiatan KKN</t>
    </r>
  </si>
  <si>
    <r>
      <t>Berdasarkan video kegiatan, mahasiswa</t>
    </r>
    <r>
      <rPr>
        <b/>
        <sz val="10"/>
        <color theme="1"/>
        <rFont val="Calibri"/>
        <family val="2"/>
        <scheme val="minor"/>
      </rPr>
      <t xml:space="preserve"> selalu berinteraksi </t>
    </r>
    <r>
      <rPr>
        <sz val="10"/>
        <color theme="1"/>
        <rFont val="Calibri"/>
        <family val="2"/>
        <scheme val="minor"/>
      </rPr>
      <t>dengan masyarakat selama kegiatan KKN</t>
    </r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</si>
  <si>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>tidak pernah peduli</t>
    </r>
    <r>
      <rPr>
        <sz val="10"/>
        <color theme="1"/>
        <rFont val="Calibri"/>
        <family val="2"/>
        <scheme val="minor"/>
      </rPr>
      <t xml:space="preserve"> dalam hal apapun terhadap masyarakat selama kegiatan KKN</t>
    </r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</si>
  <si>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>sesekali peduli</t>
    </r>
    <r>
      <rPr>
        <sz val="10"/>
        <color theme="1"/>
        <rFont val="Calibri"/>
        <family val="2"/>
        <scheme val="minor"/>
      </rPr>
      <t xml:space="preserve"> dalam hal apapun terhadap masyarakat selama kegiatan KKN</t>
    </r>
  </si>
  <si>
    <t>Berdasarkan video kegiatan, mahasiswa peduli dalam hal apapun terhadap masyarakat selama kegiatan KKN</t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</si>
  <si>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>selalu</t>
    </r>
    <r>
      <rPr>
        <sz val="10"/>
        <color theme="1"/>
        <rFont val="Calibri"/>
        <family val="2"/>
        <scheme val="minor"/>
      </rPr>
      <t xml:space="preserve"> peduli dalam hal apapun terhadap masyarakat selama kegiatan KKN</t>
    </r>
  </si>
  <si>
    <t>c. Etika dan kepatuhan mahasiswa terhadap aturan yang berlaku di masyarakat selama kegiatan KKN</t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</si>
  <si>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>tidak menjaga etika dan tidak patuh terhadap aturan</t>
    </r>
    <r>
      <rPr>
        <sz val="10"/>
        <color theme="1"/>
        <rFont val="Calibri"/>
        <family val="2"/>
        <scheme val="minor"/>
      </rPr>
      <t xml:space="preserve"> yang berlaku di masyarakat selama kegiatan KKN</t>
    </r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</si>
  <si>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>tidak menjaga etika tetapi sesekali patuh terhadap aturan</t>
    </r>
    <r>
      <rPr>
        <sz val="10"/>
        <color theme="1"/>
        <rFont val="Calibri"/>
        <family val="2"/>
        <scheme val="minor"/>
      </rPr>
      <t xml:space="preserve"> yang berlaku di masyarakat selama kegiatan KKN</t>
    </r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</si>
  <si>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>menjaga etika tetapi sesekali patuh terhadap aturan</t>
    </r>
    <r>
      <rPr>
        <sz val="10"/>
        <color theme="1"/>
        <rFont val="Calibri"/>
        <family val="2"/>
        <scheme val="minor"/>
      </rPr>
      <t xml:space="preserve"> yang berlaku di masyarakat selama kegiatan KKN</t>
    </r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</si>
  <si>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>menjaga etika dan selalu patuh terhadap aturan</t>
    </r>
    <r>
      <rPr>
        <sz val="10"/>
        <color theme="1"/>
        <rFont val="Calibri"/>
        <family val="2"/>
        <scheme val="minor"/>
      </rPr>
      <t xml:space="preserve"> yang berlaku di masyarakat selama kegiatan KKN</t>
    </r>
  </si>
  <si>
    <t>d. Kepedulian mahasiswa terhadap lingkungan selama kegiatan KKN</t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</si>
  <si>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>tidak pernah peduli</t>
    </r>
    <r>
      <rPr>
        <sz val="10"/>
        <color theme="1"/>
        <rFont val="Calibri"/>
        <family val="2"/>
        <scheme val="minor"/>
      </rPr>
      <t xml:space="preserve"> terhadap kondisi lingkungan setempat selama kegiatan KKN</t>
    </r>
  </si>
  <si>
    <r>
      <t>Berdasarkan video kegiatan, mahasiswa</t>
    </r>
    <r>
      <rPr>
        <b/>
        <sz val="10"/>
        <color theme="1"/>
        <rFont val="Calibri"/>
        <family val="2"/>
        <scheme val="minor"/>
      </rPr>
      <t xml:space="preserve"> sesekali peduli </t>
    </r>
    <r>
      <rPr>
        <sz val="10"/>
        <color theme="1"/>
        <rFont val="Calibri"/>
        <family val="2"/>
        <scheme val="minor"/>
      </rPr>
      <t>terhadap kondisi lingkungan setempat selama kegiatan KKN</t>
    </r>
  </si>
  <si>
    <r>
      <t>Berdasarkan video kegiatan, mahasiswa</t>
    </r>
    <r>
      <rPr>
        <b/>
        <sz val="10"/>
        <color theme="1"/>
        <rFont val="Calibri"/>
        <family val="2"/>
        <scheme val="minor"/>
      </rPr>
      <t xml:space="preserve"> peduli </t>
    </r>
    <r>
      <rPr>
        <sz val="10"/>
        <color theme="1"/>
        <rFont val="Calibri"/>
        <family val="2"/>
        <scheme val="minor"/>
      </rPr>
      <t>terhadap kondisi lingkungan setempat selama kegiatan KKN</t>
    </r>
  </si>
  <si>
    <r>
      <t>Berdasarkan video kegiatan, mahasiswa</t>
    </r>
    <r>
      <rPr>
        <b/>
        <sz val="10"/>
        <color theme="1"/>
        <rFont val="Calibri"/>
        <family val="2"/>
        <scheme val="minor"/>
      </rPr>
      <t xml:space="preserve"> selalu peduli </t>
    </r>
    <r>
      <rPr>
        <sz val="10"/>
        <color theme="1"/>
        <rFont val="Calibri"/>
        <family val="2"/>
        <scheme val="minor"/>
      </rPr>
      <t>terhadap kondisi lingkungan setempat selama kegiatan KKN</t>
    </r>
  </si>
  <si>
    <t>e. Solusi mahasiswa terhadap permasalahan lingkungan selama kegiatan KKN</t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</si>
  <si>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 xml:space="preserve">tidak pernah 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</si>
  <si>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 xml:space="preserve">sesekali 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</si>
  <si>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 xml:space="preserve">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</si>
  <si>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r>
      <t xml:space="preserve">Berdasarkan video kegiatan, mahasiswa </t>
    </r>
    <r>
      <rPr>
        <b/>
        <sz val="10"/>
        <color theme="1"/>
        <rFont val="Calibri"/>
        <family val="2"/>
        <scheme val="minor"/>
      </rPr>
      <t xml:space="preserve">selalu memberikan solusi </t>
    </r>
    <r>
      <rPr>
        <sz val="10"/>
        <color theme="1"/>
        <rFont val="Calibri"/>
        <family val="2"/>
        <scheme val="minor"/>
      </rPr>
      <t>terhadap permasalahan lingkungan setempat selama kegiatan KKN</t>
    </r>
  </si>
  <si>
    <t>Rubrik Presentasi dan Diskusi Kegiatan KKN</t>
  </si>
  <si>
    <t>a. Penguasaan materi presentasi</t>
  </si>
  <si>
    <t>Mahasiswa tidak menguasai materi presentasi, membaca semua materi presentasi</t>
  </si>
  <si>
    <t>Mahasiswa menguasai sebagian kecil materi presentasi, membaca sebagian besar materi presentasi</t>
  </si>
  <si>
    <t>Mahasiswa menguasai sebagian besar materi presentasi, membaca sebagian kecil materi presentasi</t>
  </si>
  <si>
    <t>Mahasiswa menguasai semua materi presentasi tanpa membaca materi presentasi</t>
  </si>
  <si>
    <t>b. Sistematika penyampaian</t>
  </si>
  <si>
    <t>Mahasiswa menyampaikan materi tidak sistematis sehingga audiens tidak dapat memahaminya</t>
  </si>
  <si>
    <t>Mahasiswa menyampaikan materi kurang sistematis (melompat-lompat) sehingga audiens sulit memahami</t>
  </si>
  <si>
    <t>Mahasiswa menyampaikan materi dengan sistematis namun audiens kurang bisa memahami dengan baik</t>
  </si>
  <si>
    <t>Mahasiswa menyampaikan materi dengan sistematis dan audiens dapat memahami dengan baik</t>
  </si>
  <si>
    <t>c. Cara penyampaian</t>
  </si>
  <si>
    <t>Terburu-buru, tidak ada intonasi, dan tidak ada bahasa tubuh</t>
  </si>
  <si>
    <t>Tidak buru-buru, tanpa intonasi dan bahasa tubuh</t>
  </si>
  <si>
    <t xml:space="preserve">Tidak buru-buru, menggunakan intonasi dan bahasa tubuh tetapi masih kurang </t>
  </si>
  <si>
    <t>Tidak buru-buru, menggunakan bahasa tubuh, dan intonasi yang sesuai</t>
  </si>
  <si>
    <t>d. Kejelasan penyampaian</t>
  </si>
  <si>
    <t>Mahasiswa menyampaikan materi dengan suara pelan dan tidak jelas</t>
  </si>
  <si>
    <t>Mahasiswa menyampaikan materi dengan suara lantang dan jelas di sebagian kecil waktu presentasi</t>
  </si>
  <si>
    <t>Mahasiswa menyampaikan materi dengan suara lantang dan jelas di sebagian besar waktu presentasi</t>
  </si>
  <si>
    <t>Mahasiswa menyampaikan materi dengan suara lantang dan jelas di keseluruhan waktu presentasi</t>
  </si>
  <si>
    <t>e. Eye contact</t>
  </si>
  <si>
    <t xml:space="preserve">Tidak ada eye contact dan hanya membaca slide </t>
  </si>
  <si>
    <t>Sesekali ada eye contact tetapi masih membaca slide</t>
  </si>
  <si>
    <t xml:space="preserve">Eye contact selalu dijaga tetapi masih sering membaca slide </t>
  </si>
  <si>
    <t>Eye contact selalu dijaga dan hanya  membaca slide seperlunya</t>
  </si>
  <si>
    <t>f. Pengelolaan waktu</t>
  </si>
  <si>
    <t>Harus skip minimal satu bagian (mis. perencanaan agregat) karena waktu  sudah hampir habis</t>
  </si>
  <si>
    <t>Harus skip satu atau dua slides karena waktu sudah hampir habis</t>
  </si>
  <si>
    <t>Semua slides disampaikan dengan sebagiannya terburu-buru karena waktu sudah hampir habis</t>
  </si>
  <si>
    <t>Semua slides disampaikan dengan baik dalam batas waktu yang ditentukan</t>
  </si>
  <si>
    <t>g. Materi presentasi</t>
  </si>
  <si>
    <t>Materi presentasi yang disusun tidak sesuai dengan format tugas proyek</t>
  </si>
  <si>
    <t>Materi presentasi yang disusun sesuai dengan format tugas proyek tetapi masih tidak lengkap</t>
  </si>
  <si>
    <t>Materi presentasi yang disusun sesuai dengan format tugas proyek tetapi masih kurang lengkap</t>
  </si>
  <si>
    <t>Materi presentasi yang disusun sesuai dengan format tugas proyek dan disampaikan dengan lengkap</t>
  </si>
  <si>
    <t>h. Penggunaan gambar</t>
  </si>
  <si>
    <t>Tidak ada gambar (diagram, grafik, skema, dll) yang digunakan atau ada gambar tetapi tidak mendukung materi presentasi</t>
  </si>
  <si>
    <t>Ada gambar (diagram, grafik, skema, dll) yang digunakan tetapi baru mendukung sebagian kecil materi presentasi</t>
  </si>
  <si>
    <t>Ada gambar (diagram, grafik, skema, dll) yang digunakan dan  mendukung sebagian besar materi presentasi</t>
  </si>
  <si>
    <t>Ada gambar (diagram, grafik, skema, dll) yang digunakan dan mendukung semua materi presentasi</t>
  </si>
  <si>
    <t>Rubrik Laporan Akhir Kegiatan KKN</t>
  </si>
  <si>
    <t>a. Solusi permasalahan</t>
  </si>
  <si>
    <r>
      <t>Laporan menunjukan</t>
    </r>
    <r>
      <rPr>
        <b/>
        <sz val="10"/>
        <color theme="1"/>
        <rFont val="Calibri"/>
        <family val="2"/>
        <scheme val="minor"/>
      </rPr>
      <t xml:space="preserve"> tidak ada solusi</t>
    </r>
    <r>
      <rPr>
        <sz val="10"/>
        <color theme="1"/>
        <rFont val="Calibri"/>
        <family val="2"/>
        <scheme val="minor"/>
      </rPr>
      <t xml:space="preserve"> terhadap semua permasalahan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</si>
  <si>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solusi</t>
    </r>
    <r>
      <rPr>
        <sz val="10"/>
        <color theme="1"/>
        <rFont val="Calibri"/>
        <family val="2"/>
        <scheme val="minor"/>
      </rPr>
      <t xml:space="preserve"> terhadap </t>
    </r>
    <r>
      <rPr>
        <b/>
        <sz val="10"/>
        <color theme="1"/>
        <rFont val="Calibri"/>
        <family val="2"/>
        <scheme val="minor"/>
      </rPr>
      <t>sebagian kecil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</si>
  <si>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solusi</t>
    </r>
    <r>
      <rPr>
        <sz val="10"/>
        <color theme="1"/>
        <rFont val="Calibri"/>
        <family val="2"/>
        <scheme val="minor"/>
      </rPr>
      <t xml:space="preserve"> terhadap  </t>
    </r>
    <r>
      <rPr>
        <b/>
        <sz val="10"/>
        <color theme="1"/>
        <rFont val="Calibri"/>
        <family val="2"/>
        <scheme val="minor"/>
      </rPr>
      <t>sebagian besar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</si>
  <si>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solusi</t>
    </r>
    <r>
      <rPr>
        <sz val="10"/>
        <color theme="1"/>
        <rFont val="Calibri"/>
        <family val="2"/>
        <scheme val="minor"/>
      </rPr>
      <t xml:space="preserve"> terhadap </t>
    </r>
    <r>
      <rPr>
        <b/>
        <sz val="10"/>
        <color theme="1"/>
        <rFont val="Calibri"/>
        <family val="2"/>
        <scheme val="minor"/>
      </rPr>
      <t>semua permasalahan</t>
    </r>
    <r>
      <rPr>
        <sz val="10"/>
        <color theme="1"/>
        <rFont val="Calibri"/>
        <family val="2"/>
        <scheme val="minor"/>
      </rPr>
      <t xml:space="preserve"> yang ada</t>
    </r>
  </si>
  <si>
    <t>b. Ketepatan solusi terhadap permasalahan</t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</si>
  <si>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tidak ada solusi yang tepat</t>
    </r>
    <r>
      <rPr>
        <sz val="10"/>
        <color theme="1"/>
        <rFont val="Calibri"/>
        <family val="2"/>
        <scheme val="minor"/>
      </rPr>
      <t xml:space="preserve"> terhadap semua permasalahan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</si>
  <si>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solusi yang tepat</t>
    </r>
    <r>
      <rPr>
        <sz val="10"/>
        <color theme="1"/>
        <rFont val="Calibri"/>
        <family val="2"/>
        <scheme val="minor"/>
      </rPr>
      <t xml:space="preserve"> terhadap </t>
    </r>
    <r>
      <rPr>
        <b/>
        <sz val="10"/>
        <color theme="1"/>
        <rFont val="Calibri"/>
        <family val="2"/>
        <scheme val="minor"/>
      </rPr>
      <t>sebagian kecil 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</si>
  <si>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solusi yang tepat</t>
    </r>
    <r>
      <rPr>
        <sz val="10"/>
        <color theme="1"/>
        <rFont val="Calibri"/>
        <family val="2"/>
        <scheme val="minor"/>
      </rPr>
      <t xml:space="preserve"> terhadap </t>
    </r>
    <r>
      <rPr>
        <b/>
        <sz val="10"/>
        <color theme="1"/>
        <rFont val="Calibri"/>
        <family val="2"/>
        <scheme val="minor"/>
      </rPr>
      <t>sebagian besar 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</si>
  <si>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solusi yang tepat</t>
    </r>
    <r>
      <rPr>
        <sz val="10"/>
        <color theme="1"/>
        <rFont val="Calibri"/>
        <family val="2"/>
        <scheme val="minor"/>
      </rPr>
      <t xml:space="preserve"> terhadap </t>
    </r>
    <r>
      <rPr>
        <b/>
        <sz val="10"/>
        <color theme="1"/>
        <rFont val="Calibri"/>
        <family val="2"/>
        <scheme val="minor"/>
      </rPr>
      <t>semua permasalahan</t>
    </r>
    <r>
      <rPr>
        <sz val="10"/>
        <color theme="1"/>
        <rFont val="Calibri"/>
        <family val="2"/>
        <scheme val="minor"/>
      </rPr>
      <t xml:space="preserve"> yang ada</t>
    </r>
  </si>
  <si>
    <t>c. Penggunaan potensi yang ada untuk menyelesaikan permasalahan</t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</si>
  <si>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tidak ada potensi yang ada di masyarakat</t>
    </r>
    <r>
      <rPr>
        <sz val="10"/>
        <color theme="1"/>
        <rFont val="Calibri"/>
        <family val="2"/>
        <scheme val="minor"/>
      </rPr>
      <t xml:space="preserve"> yang digunakan untuk membantu </t>
    </r>
    <r>
      <rPr>
        <b/>
        <sz val="10"/>
        <color theme="1"/>
        <rFont val="Calibri"/>
        <family val="2"/>
        <scheme val="minor"/>
      </rPr>
      <t>penyelesaian 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</si>
  <si>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Laporan menunjukan hanya </t>
    </r>
    <r>
      <rPr>
        <b/>
        <sz val="10"/>
        <color theme="1"/>
        <rFont val="Calibri"/>
        <family val="2"/>
        <scheme val="minor"/>
      </rPr>
      <t>sebagian kecil potensi yang ada di masyarakat</t>
    </r>
    <r>
      <rPr>
        <sz val="10"/>
        <color theme="1"/>
        <rFont val="Calibri"/>
        <family val="2"/>
        <scheme val="minor"/>
      </rPr>
      <t xml:space="preserve"> yang digunakan untuk membantu </t>
    </r>
    <r>
      <rPr>
        <b/>
        <sz val="10"/>
        <color theme="1"/>
        <rFont val="Calibri"/>
        <family val="2"/>
        <scheme val="minor"/>
      </rPr>
      <t>penyelesaian 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</si>
  <si>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sebagian besar potensi yang ada di masyarakat</t>
    </r>
    <r>
      <rPr>
        <sz val="10"/>
        <color theme="1"/>
        <rFont val="Calibri"/>
        <family val="2"/>
        <scheme val="minor"/>
      </rPr>
      <t xml:space="preserve"> yang digunakan untuk membantu </t>
    </r>
    <r>
      <rPr>
        <b/>
        <sz val="10"/>
        <color theme="1"/>
        <rFont val="Calibri"/>
        <family val="2"/>
        <scheme val="minor"/>
      </rPr>
      <t>penyelesaian 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</si>
  <si>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semua potensi yang ada di masyarakat</t>
    </r>
    <r>
      <rPr>
        <sz val="10"/>
        <color theme="1"/>
        <rFont val="Calibri"/>
        <family val="2"/>
        <scheme val="minor"/>
      </rPr>
      <t xml:space="preserve"> yang digunakan untuk membantu </t>
    </r>
    <r>
      <rPr>
        <b/>
        <sz val="10"/>
        <color theme="1"/>
        <rFont val="Calibri"/>
        <family val="2"/>
        <scheme val="minor"/>
      </rPr>
      <t>penyelesaian permasalahan</t>
    </r>
    <r>
      <rPr>
        <sz val="10"/>
        <color theme="1"/>
        <rFont val="Calibri"/>
        <family val="2"/>
        <scheme val="minor"/>
      </rPr>
      <t xml:space="preserve"> yang ada</t>
    </r>
  </si>
  <si>
    <t>d. Konsep dan teori keilmuan yang digunakan dalam penyelesaian permasalahan</t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</si>
  <si>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tidak ada konsep dan teori keilmuan tertentu</t>
    </r>
    <r>
      <rPr>
        <sz val="10"/>
        <color theme="1"/>
        <rFont val="Calibri"/>
        <family val="2"/>
        <scheme val="minor"/>
      </rPr>
      <t xml:space="preserve"> yang digunakan untuk menyelesaikan permasalahan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</si>
  <si>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konsep dan teori keilmuan tertentu yang digunakan tidak signifikan</t>
    </r>
    <r>
      <rPr>
        <sz val="10"/>
        <color theme="1"/>
        <rFont val="Calibri"/>
        <family val="2"/>
        <scheme val="minor"/>
      </rPr>
      <t xml:space="preserve"> untuk menyelesaikan permasalahan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</si>
  <si>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konsep dan teori keilmuan tertentu yang digunakan sudah signifikan</t>
    </r>
    <r>
      <rPr>
        <sz val="10"/>
        <color theme="1"/>
        <rFont val="Calibri"/>
        <family val="2"/>
        <scheme val="minor"/>
      </rPr>
      <t xml:space="preserve"> untuk menyelesaikan permasalahan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</si>
  <si>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konsep dan teori keilmuan tertentu yang digunakan sudah signifikan dan disampaikan secara sistematis</t>
    </r>
    <r>
      <rPr>
        <sz val="10"/>
        <color theme="1"/>
        <rFont val="Calibri"/>
        <family val="2"/>
        <scheme val="minor"/>
      </rPr>
      <t xml:space="preserve"> untuk menyelesaikan permasalahan yang ada</t>
    </r>
  </si>
  <si>
    <r>
      <t>e. 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i/>
        <sz val="10"/>
        <color theme="1"/>
        <rFont val="Calibri"/>
        <family val="2"/>
        <scheme val="minor"/>
      </rPr>
      <t>) dalam penyelesaian permasalahan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</si>
  <si>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tidak ada pembelajaran berkelanjutan</t>
    </r>
    <r>
      <rPr>
        <sz val="10"/>
        <color theme="1"/>
        <rFont val="Calibri"/>
        <family val="2"/>
        <scheme val="minor"/>
      </rPr>
      <t xml:space="preserve"> (</t>
    </r>
    <r>
      <rPr>
        <i/>
        <sz val="10"/>
        <color theme="1"/>
        <rFont val="Calibri"/>
        <family val="2"/>
        <scheme val="minor"/>
      </rPr>
      <t>life long learning</t>
    </r>
    <r>
      <rPr>
        <sz val="10"/>
        <color theme="1"/>
        <rFont val="Calibri"/>
        <family val="2"/>
        <scheme val="minor"/>
      </rPr>
      <t>) selama kegiatan dan penyelesaian permasalahan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</si>
  <si>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b/>
        <sz val="10"/>
        <color theme="1"/>
        <rFont val="Calibri"/>
        <family val="2"/>
        <scheme val="minor"/>
      </rPr>
      <t>) tidak signifikan</t>
    </r>
    <r>
      <rPr>
        <sz val="10"/>
        <color theme="1"/>
        <rFont val="Calibri"/>
        <family val="2"/>
        <scheme val="minor"/>
      </rPr>
      <t xml:space="preserve"> selama kegiatan dan penyelesaian permasalahan yang ada</t>
    </r>
  </si>
  <si>
    <r>
      <t xml:space="preserve">Laporan menunjukan </t>
    </r>
    <r>
      <rPr>
        <b/>
        <sz val="10"/>
        <color theme="1"/>
        <rFont val="Calibri"/>
        <family val="2"/>
        <scheme val="minor"/>
      </rPr>
      <t>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b/>
        <sz val="10"/>
        <color theme="1"/>
        <rFont val="Calibri"/>
        <family val="2"/>
        <scheme val="minor"/>
      </rPr>
      <t>) signifikan</t>
    </r>
    <r>
      <rPr>
        <sz val="10"/>
        <color theme="1"/>
        <rFont val="Calibri"/>
        <family val="2"/>
        <scheme val="minor"/>
      </rPr>
      <t xml:space="preserve"> selama kegiatan dan penyelesaian permasalahan yang ada</t>
    </r>
  </si>
  <si>
    <r>
      <t>Laporan menunjukan</t>
    </r>
    <r>
      <rPr>
        <b/>
        <sz val="10"/>
        <color theme="1"/>
        <rFont val="Calibri"/>
        <family val="2"/>
        <scheme val="minor"/>
      </rPr>
      <t xml:space="preserve"> 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b/>
        <sz val="10"/>
        <color theme="1"/>
        <rFont val="Calibri"/>
        <family val="2"/>
        <scheme val="minor"/>
      </rPr>
      <t>) signifikan dan sistematis</t>
    </r>
    <r>
      <rPr>
        <sz val="10"/>
        <color theme="1"/>
        <rFont val="Calibri"/>
        <family val="2"/>
        <scheme val="minor"/>
      </rPr>
      <t xml:space="preserve"> selama kegiatan dan penyelesaian permasalahan yang ada</t>
    </r>
  </si>
  <si>
    <t>f. Wawasan kekinian/kontemporer dalam penyelesaian permasalahan</t>
  </si>
  <si>
    <t>Laporan menunjukan tidak ada wawasan kekinian/kontemporer dalam penyelesaian permasalahan yang ada</t>
  </si>
  <si>
    <t>Laporan menunjukan wawasan kekinian/kontemporer tidak signifikan dalam penyelesaian permasalahan yang ada</t>
  </si>
  <si>
    <t>Laporan menunjukan wawasan kekinian/kontemporer signifikan dalam penyelesaian permasalahan yang ada</t>
  </si>
  <si>
    <t>Laporan menunjukan wawasan kekinian/kontemporer signifikan dan sistematis dalam penyelesaian permasalahan yang ada</t>
  </si>
  <si>
    <t>g. Sistematika laporan</t>
  </si>
  <si>
    <t>Laporan disusun dengan sistematika penulisan yang salah</t>
  </si>
  <si>
    <t>Laporan disusun dengan sistematika penulisan yang benar tetapi tidak lengkap</t>
  </si>
  <si>
    <t>Laporan disusun dengan sistematika penulisan yang benar dan lengkap</t>
  </si>
  <si>
    <t>Laporan disusun dengan sistematika yang benar dan lengkap ditambah dengan informasi pendukung yang sesuai</t>
  </si>
  <si>
    <t>h. Kejelasan dan keruntunan isi laporan</t>
  </si>
  <si>
    <t>Isi laporan tidak jelas, tidak sesuai dengan keruntunan penulisan</t>
  </si>
  <si>
    <t>Isi laporan kurang jelas, kurang sesuai dengan keruntunan penulisan</t>
  </si>
  <si>
    <t>Isi laporan jelas, tetapi penulisan kurang runtun</t>
  </si>
  <si>
    <t>Isi laporan jelas, dapat dipahami, ditulis secara runtun</t>
  </si>
  <si>
    <t>i. Tata bahasa dan ejaan yang digunakan</t>
  </si>
  <si>
    <r>
      <t xml:space="preserve">Tata bahasa dan ejaan yang digunakan </t>
    </r>
    <r>
      <rPr>
        <b/>
        <sz val="10"/>
        <color theme="1"/>
        <rFont val="Calibri"/>
        <family val="2"/>
        <scheme val="minor"/>
      </rPr>
      <t>semua salah</t>
    </r>
  </si>
  <si>
    <r>
      <t xml:space="preserve">Tata bahasa dan ejaan yang digunakan </t>
    </r>
    <r>
      <rPr>
        <b/>
        <sz val="10"/>
        <color theme="1"/>
        <rFont val="Calibri"/>
        <family val="2"/>
        <scheme val="minor"/>
      </rPr>
      <t>sebagian kecil benar</t>
    </r>
  </si>
  <si>
    <r>
      <t xml:space="preserve">Tata bahasa dan ejaan yang digunakan </t>
    </r>
    <r>
      <rPr>
        <b/>
        <sz val="10"/>
        <color theme="1"/>
        <rFont val="Calibri"/>
        <family val="2"/>
        <scheme val="minor"/>
      </rPr>
      <t>sebagian besar benar</t>
    </r>
  </si>
  <si>
    <r>
      <t xml:space="preserve">Tata bahasa dan ejaan yang digunakan </t>
    </r>
    <r>
      <rPr>
        <b/>
        <sz val="10"/>
        <color theme="1"/>
        <rFont val="Calibri"/>
        <family val="2"/>
        <scheme val="minor"/>
      </rPr>
      <t>semua benar</t>
    </r>
  </si>
  <si>
    <t>Nama                :</t>
  </si>
  <si>
    <t>NIM                   :</t>
  </si>
  <si>
    <t>Program Studi :</t>
  </si>
  <si>
    <t>Fakultas           :</t>
  </si>
  <si>
    <t>Proposal Kegiatan</t>
  </si>
  <si>
    <t>Nilai</t>
  </si>
  <si>
    <t>Jumlah Nilai</t>
  </si>
  <si>
    <t>Nilai Mutu</t>
  </si>
  <si>
    <t>Angka Mutu</t>
  </si>
  <si>
    <t>Nilai Pembekalan KKN</t>
  </si>
  <si>
    <t>Isikan Skor 1-4</t>
  </si>
  <si>
    <t>Isikan Nilai 0-100</t>
  </si>
  <si>
    <t>Bentuk Penilaian</t>
  </si>
  <si>
    <t>Isian Skor 1-4</t>
  </si>
  <si>
    <t>Petunjuk Pengisian: Isi sel yang hanya berwarna kuning</t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</si>
  <si>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tidak ada solusi</t>
    </r>
    <r>
      <rPr>
        <sz val="10"/>
        <color theme="1"/>
        <rFont val="Calibri"/>
        <family val="2"/>
        <scheme val="minor"/>
      </rPr>
      <t xml:space="preserve"> terhadap semua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</si>
  <si>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solusi</t>
    </r>
    <r>
      <rPr>
        <sz val="10"/>
        <color theme="1"/>
        <rFont val="Calibri"/>
        <family val="2"/>
        <scheme val="minor"/>
      </rPr>
      <t xml:space="preserve"> terhadap </t>
    </r>
    <r>
      <rPr>
        <b/>
        <sz val="10"/>
        <color theme="1"/>
        <rFont val="Calibri"/>
        <family val="2"/>
        <scheme val="minor"/>
      </rPr>
      <t>semua 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</si>
  <si>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solusi</t>
    </r>
    <r>
      <rPr>
        <sz val="10"/>
        <color theme="1"/>
        <rFont val="Calibri"/>
        <family val="2"/>
        <scheme val="minor"/>
      </rPr>
      <t xml:space="preserve"> terhadap </t>
    </r>
    <r>
      <rPr>
        <b/>
        <sz val="10"/>
        <color theme="1"/>
        <rFont val="Calibri"/>
        <family val="2"/>
        <scheme val="minor"/>
      </rPr>
      <t xml:space="preserve"> sebagian besar 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</si>
  <si>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solusi</t>
    </r>
    <r>
      <rPr>
        <sz val="10"/>
        <color theme="1"/>
        <rFont val="Calibri"/>
        <family val="2"/>
        <scheme val="minor"/>
      </rPr>
      <t xml:space="preserve"> terhadap </t>
    </r>
    <r>
      <rPr>
        <b/>
        <sz val="10"/>
        <color theme="1"/>
        <rFont val="Calibri"/>
        <family val="2"/>
        <scheme val="minor"/>
      </rPr>
      <t>sebagian kecil 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</si>
  <si>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 xml:space="preserve">tidak ada solusi yang tepat </t>
    </r>
    <r>
      <rPr>
        <sz val="10"/>
        <color theme="1"/>
        <rFont val="Calibri"/>
        <family val="2"/>
        <scheme val="minor"/>
      </rPr>
      <t>terhadap semua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</si>
  <si>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solusi yang tepat</t>
    </r>
    <r>
      <rPr>
        <sz val="10"/>
        <color theme="1"/>
        <rFont val="Calibri"/>
        <family val="2"/>
        <scheme val="minor"/>
      </rPr>
      <t xml:space="preserve"> terhadap </t>
    </r>
    <r>
      <rPr>
        <b/>
        <sz val="10"/>
        <color theme="1"/>
        <rFont val="Calibri"/>
        <family val="2"/>
        <scheme val="minor"/>
      </rPr>
      <t>sebagian kecil 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</si>
  <si>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solusi yang tepat</t>
    </r>
    <r>
      <rPr>
        <sz val="10"/>
        <color theme="1"/>
        <rFont val="Calibri"/>
        <family val="2"/>
        <scheme val="minor"/>
      </rPr>
      <t xml:space="preserve"> terhadap </t>
    </r>
    <r>
      <rPr>
        <b/>
        <sz val="10"/>
        <color theme="1"/>
        <rFont val="Calibri"/>
        <family val="2"/>
        <scheme val="minor"/>
      </rPr>
      <t>sebagian besar 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</si>
  <si>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 xml:space="preserve">solusi yang tepat </t>
    </r>
    <r>
      <rPr>
        <sz val="10"/>
        <color theme="1"/>
        <rFont val="Calibri"/>
        <family val="2"/>
        <scheme val="minor"/>
      </rPr>
      <t xml:space="preserve">terhadap </t>
    </r>
    <r>
      <rPr>
        <b/>
        <sz val="10"/>
        <color theme="1"/>
        <rFont val="Calibri"/>
        <family val="2"/>
        <scheme val="minor"/>
      </rPr>
      <t>semua permasalahan</t>
    </r>
    <r>
      <rPr>
        <sz val="10"/>
        <color theme="1"/>
        <rFont val="Calibri"/>
        <family val="2"/>
        <scheme val="minor"/>
      </rPr>
      <t xml:space="preserve">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</si>
  <si>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tidak ada potensi yang ada di masyarakat yang digunakan</t>
    </r>
    <r>
      <rPr>
        <sz val="10"/>
        <color theme="1"/>
        <rFont val="Calibri"/>
        <family val="2"/>
        <scheme val="minor"/>
      </rPr>
      <t xml:space="preserve"> untuk membantu penyelesaian permasalahan yang ada</t>
    </r>
  </si>
  <si>
    <r>
      <t xml:space="preserve">Log book menunjukan hanya </t>
    </r>
    <r>
      <rPr>
        <b/>
        <sz val="10"/>
        <color theme="1"/>
        <rFont val="Calibri"/>
        <family val="2"/>
        <scheme val="minor"/>
      </rPr>
      <t>sebagian kecil potensi yang ada di masyarakat</t>
    </r>
    <r>
      <rPr>
        <sz val="10"/>
        <color theme="1"/>
        <rFont val="Calibri"/>
        <family val="2"/>
        <scheme val="minor"/>
      </rPr>
      <t xml:space="preserve"> yang digunakan untuk membantu penyelesaian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</si>
  <si>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sebagian besar potensi yang ada di masyarakat</t>
    </r>
    <r>
      <rPr>
        <sz val="10"/>
        <color theme="1"/>
        <rFont val="Calibri"/>
        <family val="2"/>
        <scheme val="minor"/>
      </rPr>
      <t xml:space="preserve"> yang digunakan untuk membantu penyelesaian permasalahan yang ada</t>
    </r>
  </si>
  <si>
    <r>
      <t>Log book menunjukan</t>
    </r>
    <r>
      <rPr>
        <b/>
        <sz val="10"/>
        <color theme="1"/>
        <rFont val="Calibri"/>
        <family val="2"/>
        <scheme val="minor"/>
      </rPr>
      <t xml:space="preserve"> semua potensi yang ada di masyarakat</t>
    </r>
    <r>
      <rPr>
        <sz val="10"/>
        <color theme="1"/>
        <rFont val="Calibri"/>
        <family val="2"/>
        <scheme val="minor"/>
      </rPr>
      <t xml:space="preserve"> yang digunakan untuk membantu penyelesaian permasalahan yang ada</t>
    </r>
  </si>
  <si>
    <r>
      <t>Log book menunjukan</t>
    </r>
    <r>
      <rPr>
        <b/>
        <sz val="10"/>
        <color theme="1"/>
        <rFont val="Calibri"/>
        <family val="2"/>
        <scheme val="minor"/>
      </rPr>
      <t xml:space="preserve"> tidak ada konsep dan teori keilmuan</t>
    </r>
    <r>
      <rPr>
        <sz val="10"/>
        <color theme="1"/>
        <rFont val="Calibri"/>
        <family val="2"/>
        <scheme val="minor"/>
      </rPr>
      <t xml:space="preserve"> tertentu yang digunakan untuk menyelesaikan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</si>
  <si>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konsep dan teori keilmuan tertentu yang digunakan tidak signifikan</t>
    </r>
    <r>
      <rPr>
        <sz val="10"/>
        <color theme="1"/>
        <rFont val="Calibri"/>
        <family val="2"/>
        <scheme val="minor"/>
      </rPr>
      <t xml:space="preserve"> untuk menyelesaikan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</si>
  <si>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konsep dan teori keilmuan tertentu yang digunakan sudah signifikan</t>
    </r>
    <r>
      <rPr>
        <sz val="10"/>
        <color theme="1"/>
        <rFont val="Calibri"/>
        <family val="2"/>
        <scheme val="minor"/>
      </rPr>
      <t xml:space="preserve"> untuk menyelesaikan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</si>
  <si>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konsep dan teori keilmuan tertentu yang digunakan sudah signifikan dan disampaikan secara sistematis</t>
    </r>
    <r>
      <rPr>
        <sz val="10"/>
        <color theme="1"/>
        <rFont val="Calibri"/>
        <family val="2"/>
        <scheme val="minor"/>
      </rPr>
      <t xml:space="preserve"> untuk menyelesaikan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</si>
  <si>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b/>
        <sz val="10"/>
        <color theme="1"/>
        <rFont val="Calibri"/>
        <family val="2"/>
        <scheme val="minor"/>
      </rPr>
      <t>) tidak signifikan</t>
    </r>
    <r>
      <rPr>
        <sz val="10"/>
        <color theme="1"/>
        <rFont val="Calibri"/>
        <family val="2"/>
        <scheme val="minor"/>
      </rPr>
      <t xml:space="preserve"> selama kegiatan dan penyelesaian permasalahan yang ada</t>
    </r>
  </si>
  <si>
    <r>
      <t>Log book menunjukan</t>
    </r>
    <r>
      <rPr>
        <b/>
        <sz val="10"/>
        <color theme="1"/>
        <rFont val="Calibri"/>
        <family val="2"/>
        <scheme val="minor"/>
      </rPr>
      <t xml:space="preserve"> tidak ada 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b/>
        <sz val="10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 selama kegiatan dan penyelesaian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</si>
  <si>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b/>
        <sz val="10"/>
        <color theme="1"/>
        <rFont val="Calibri"/>
        <family val="2"/>
        <scheme val="minor"/>
      </rPr>
      <t>) signifikan</t>
    </r>
    <r>
      <rPr>
        <sz val="10"/>
        <color theme="1"/>
        <rFont val="Calibri"/>
        <family val="2"/>
        <scheme val="minor"/>
      </rPr>
      <t xml:space="preserve"> selama kegiatan dan penyelesaian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</si>
  <si>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pembelajaran berkelanjutan (</t>
    </r>
    <r>
      <rPr>
        <b/>
        <i/>
        <sz val="10"/>
        <color theme="1"/>
        <rFont val="Calibri"/>
        <family val="2"/>
        <scheme val="minor"/>
      </rPr>
      <t>life long learning</t>
    </r>
    <r>
      <rPr>
        <b/>
        <sz val="10"/>
        <color theme="1"/>
        <rFont val="Calibri"/>
        <family val="2"/>
        <scheme val="minor"/>
      </rPr>
      <t>) signifikan dan sistematis</t>
    </r>
    <r>
      <rPr>
        <sz val="10"/>
        <color theme="1"/>
        <rFont val="Calibri"/>
        <family val="2"/>
        <scheme val="minor"/>
      </rPr>
      <t xml:space="preserve"> selama kegiatan dan penyelesaian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</si>
  <si>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tidak ada wawasan kekinian/kontemporer</t>
    </r>
    <r>
      <rPr>
        <sz val="10"/>
        <color theme="1"/>
        <rFont val="Calibri"/>
        <family val="2"/>
        <scheme val="minor"/>
      </rPr>
      <t xml:space="preserve"> dalam penyelesaian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</si>
  <si>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wawasan kekinian/kontemporer tidak signifikan</t>
    </r>
    <r>
      <rPr>
        <sz val="10"/>
        <color theme="1"/>
        <rFont val="Calibri"/>
        <family val="2"/>
        <scheme val="minor"/>
      </rPr>
      <t xml:space="preserve"> dalam penyelesaian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</si>
  <si>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wawasan kekinian/kontemporer signifikan</t>
    </r>
    <r>
      <rPr>
        <sz val="10"/>
        <color theme="1"/>
        <rFont val="Calibri"/>
        <family val="2"/>
        <scheme val="minor"/>
      </rPr>
      <t xml:space="preserve"> dalam penyelesaian permasalahan yang ada</t>
    </r>
  </si>
  <si>
    <r>
      <t xml:space="preserve">Log book menunjukan </t>
    </r>
    <r>
      <rPr>
        <b/>
        <sz val="10"/>
        <color theme="1"/>
        <rFont val="Calibri"/>
        <family val="2"/>
        <scheme val="minor"/>
      </rPr>
      <t>wawasan kekinian/kontemporer signifikan dan sistematis</t>
    </r>
    <r>
      <rPr>
        <sz val="10"/>
        <color theme="1"/>
        <rFont val="Calibri"/>
        <family val="2"/>
        <scheme val="minor"/>
      </rPr>
      <t xml:space="preserve"> dalam penyelesaian permasalahan yang ada</t>
    </r>
  </si>
  <si>
    <t>g. Intensitas interaksi mahasiswa dengan masyarakat selama kegiatan KKN</t>
  </si>
  <si>
    <t>h. Kepedulian mahasiswa terhadap masyarakat dalam hal apapun selama kegiatan KKN</t>
  </si>
  <si>
    <t>i. Kepedulian mahasiswa terhadap lingkungan selama kegiatan KKN</t>
  </si>
  <si>
    <t>j. Solusi mahasiswa terhadap permasalahan lingkungan selama kegiatan KKN</t>
  </si>
  <si>
    <t>i. Tata bahasa dalam komunikasi</t>
  </si>
  <si>
    <t>j. Gaya komunikasi</t>
  </si>
  <si>
    <r>
      <t>Mahasiswa</t>
    </r>
    <r>
      <rPr>
        <b/>
        <sz val="10"/>
        <color theme="1"/>
        <rFont val="Calibri"/>
        <family val="2"/>
        <scheme val="minor"/>
      </rPr>
      <t xml:space="preserve"> sesekali menggunakan tata bahasa yang tepat</t>
    </r>
    <r>
      <rPr>
        <sz val="10"/>
        <color theme="1"/>
        <rFont val="Calibri"/>
        <family val="2"/>
        <scheme val="minor"/>
      </rPr>
      <t xml:space="preserve"> dalam berkomunikasi dengan masyarakat</t>
    </r>
  </si>
  <si>
    <r>
      <t>Mahasiswa</t>
    </r>
    <r>
      <rPr>
        <b/>
        <sz val="10"/>
        <color theme="1"/>
        <rFont val="Calibri"/>
        <family val="2"/>
        <scheme val="minor"/>
      </rPr>
      <t xml:space="preserve"> sering menggunakan tata bahasa yang tepat</t>
    </r>
    <r>
      <rPr>
        <sz val="10"/>
        <color theme="1"/>
        <rFont val="Calibri"/>
        <family val="2"/>
        <scheme val="minor"/>
      </rPr>
      <t xml:space="preserve"> dalam berkomunikasi dengan masyarakat</t>
    </r>
  </si>
  <si>
    <r>
      <t>Mahasiswa</t>
    </r>
    <r>
      <rPr>
        <b/>
        <sz val="10"/>
        <color theme="1"/>
        <rFont val="Calibri"/>
        <family val="2"/>
        <scheme val="minor"/>
      </rPr>
      <t xml:space="preserve"> selalu menggunakan tata bahasa yang tepat</t>
    </r>
    <r>
      <rPr>
        <sz val="10"/>
        <color theme="1"/>
        <rFont val="Calibri"/>
        <family val="2"/>
        <scheme val="minor"/>
      </rPr>
      <t xml:space="preserve"> dalam berkomunikasi dengan masyarakat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</si>
  <si>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tidak pernah menggunakan tata bahasa yang tepat</t>
    </r>
    <r>
      <rPr>
        <sz val="10"/>
        <color theme="1"/>
        <rFont val="Calibri"/>
        <family val="2"/>
        <scheme val="minor"/>
      </rPr>
      <t xml:space="preserve"> dalam berkomunikasi dengan masyarakat</t>
    </r>
  </si>
  <si>
    <r>
      <t xml:space="preserve">Mahasiswa menggunakan </t>
    </r>
    <r>
      <rPr>
        <b/>
        <sz val="10"/>
        <color theme="1"/>
        <rFont val="Calibri"/>
        <family val="2"/>
        <scheme val="minor"/>
      </rPr>
      <t>gaya komunikasi yang salah</t>
    </r>
    <r>
      <rPr>
        <sz val="10"/>
        <color theme="1"/>
        <rFont val="Calibri"/>
        <family val="2"/>
        <scheme val="minor"/>
      </rPr>
      <t xml:space="preserve"> dalam berhubungan dengan masyarakat</t>
    </r>
  </si>
  <si>
    <r>
      <t xml:space="preserve">Mahasiswa menggunakan </t>
    </r>
    <r>
      <rPr>
        <b/>
        <sz val="10"/>
        <color theme="1"/>
        <rFont val="Calibri"/>
        <family val="2"/>
        <scheme val="minor"/>
      </rPr>
      <t xml:space="preserve">gaya komunikasi yang kurang tepat </t>
    </r>
    <r>
      <rPr>
        <sz val="10"/>
        <color theme="1"/>
        <rFont val="Calibri"/>
        <family val="2"/>
        <scheme val="minor"/>
      </rPr>
      <t>dalam berhubungan dengan masyarakat</t>
    </r>
  </si>
  <si>
    <r>
      <t xml:space="preserve">Mahasiswa menggunakan </t>
    </r>
    <r>
      <rPr>
        <b/>
        <sz val="10"/>
        <color theme="1"/>
        <rFont val="Calibri"/>
        <family val="2"/>
        <scheme val="minor"/>
      </rPr>
      <t xml:space="preserve">gaya komunikasi yang tepat </t>
    </r>
    <r>
      <rPr>
        <sz val="10"/>
        <color theme="1"/>
        <rFont val="Calibri"/>
        <family val="2"/>
        <scheme val="minor"/>
      </rPr>
      <t>dalam berhubungan dengan masyarakat</t>
    </r>
  </si>
  <si>
    <r>
      <t xml:space="preserve">Mahasiswa menggunakan </t>
    </r>
    <r>
      <rPr>
        <b/>
        <sz val="10"/>
        <color theme="1"/>
        <rFont val="Calibri"/>
        <family val="2"/>
        <scheme val="minor"/>
      </rPr>
      <t xml:space="preserve">gaya komunikasi yang tepat dan sistematis </t>
    </r>
    <r>
      <rPr>
        <sz val="10"/>
        <color theme="1"/>
        <rFont val="Calibri"/>
        <family val="2"/>
        <scheme val="minor"/>
      </rPr>
      <t>dalam berhubungan dengan masyarakat</t>
    </r>
  </si>
  <si>
    <t>k. Etika dalam komunikasi</t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</si>
  <si>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tidak menggunakan etika yang tepat </t>
    </r>
    <r>
      <rPr>
        <sz val="10"/>
        <color theme="1"/>
        <rFont val="Calibri"/>
        <family val="2"/>
        <scheme val="minor"/>
      </rPr>
      <t>dalam berkomunikasi dengan masyarakat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</si>
  <si>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>sesekali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menggunakan etika yang tepat </t>
    </r>
    <r>
      <rPr>
        <sz val="10"/>
        <color theme="1"/>
        <rFont val="Calibri"/>
        <family val="2"/>
        <scheme val="minor"/>
      </rPr>
      <t>dalam berkomunikasi dengan masyarakat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</si>
  <si>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sering menggunakan etika yang tepat </t>
    </r>
    <r>
      <rPr>
        <sz val="10"/>
        <color theme="1"/>
        <rFont val="Calibri"/>
        <family val="2"/>
        <scheme val="minor"/>
      </rPr>
      <t>dalam berkomunikasi dengan masyarakat</t>
    </r>
  </si>
  <si>
    <r>
      <t xml:space="preserve">Mahasiswa </t>
    </r>
    <r>
      <rPr>
        <b/>
        <sz val="10"/>
        <color theme="1"/>
        <rFont val="Calibri"/>
        <family val="2"/>
        <scheme val="minor"/>
      </rPr>
      <t xml:space="preserve">selalu menggunakan etika yang tepat </t>
    </r>
    <r>
      <rPr>
        <sz val="10"/>
        <color theme="1"/>
        <rFont val="Calibri"/>
        <family val="2"/>
        <scheme val="minor"/>
      </rPr>
      <t>dalam berkomunikasi dengan masyarakat</t>
    </r>
  </si>
  <si>
    <t xml:space="preserve"> </t>
  </si>
  <si>
    <t>Rubrik Video Kegiatan</t>
  </si>
  <si>
    <t>CPMK-1</t>
  </si>
  <si>
    <t>Pembekalan</t>
  </si>
  <si>
    <t>CPMK-2</t>
  </si>
  <si>
    <t>CPMK-3</t>
  </si>
  <si>
    <t>Laporan Akhir</t>
  </si>
  <si>
    <t>LogBook</t>
  </si>
  <si>
    <t>CPMK-4</t>
  </si>
  <si>
    <t>Video</t>
  </si>
  <si>
    <t>Presentasi&amp;Diskusi</t>
  </si>
  <si>
    <t>Kerja Mandiri&amp; Kelompok</t>
  </si>
  <si>
    <t>CPMK-5</t>
  </si>
  <si>
    <t>Manajemen</t>
  </si>
  <si>
    <t>Fakultas Ekonomi</t>
  </si>
  <si>
    <t>Ekonomi Pembangunan</t>
  </si>
  <si>
    <t>ABDULLAH FARIS AULIA TOQHIR SARAGIH</t>
  </si>
  <si>
    <t>ADETIA LESTARI</t>
  </si>
  <si>
    <t>TEMPLATE NILAI MAHASISWA KKN</t>
  </si>
  <si>
    <t>ABDULLAH FARIS AULIA</t>
  </si>
  <si>
    <t>TAHUN xxxxx</t>
  </si>
  <si>
    <t>Tes materi pembekalan oleh UPT dan DPL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</si>
</sst>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0"/>
      <color rgb="FF222222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name val="Cambria"/>
      <family val="1"/>
      <charset val="134"/>
    </font>
    <font>
      <b/>
      <sz val="12"/>
      <name val="Cambria"/>
      <family val="1"/>
      <charset val="134"/>
    </font>
    <font>
      <sz val="11"/>
      <name val="Cambria"/>
      <family val="1"/>
      <charset val="134"/>
    </font>
    <font>
      <b/>
      <sz val="11"/>
      <name val="Cambria"/>
      <family val="1"/>
      <charset val="134"/>
    </font>
    <font>
      <sz val="10"/>
      <color theme="1"/>
      <name val="Cambria"/>
      <family val="1"/>
    </font>
    <font>
      <sz val="7"/>
      <color theme="1"/>
      <name val="Cambria"/>
      <family val="1"/>
    </font>
    <font>
      <sz val="10"/>
      <color rgb="FF222222"/>
      <name val="Cambria"/>
      <family val="1"/>
    </font>
    <font>
      <sz val="7"/>
      <color rgb="FF222222"/>
      <name val="Cambria"/>
      <family val="1"/>
    </font>
    <font>
      <sz val="10"/>
      <name val="Cambria"/>
      <family val="1"/>
      <charset val="134"/>
    </font>
    <font>
      <sz val="10"/>
      <name val="Cambria"/>
      <family val="1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8"/>
      <name val="Calibri"/>
      <family val="2"/>
      <scheme val="minor"/>
    </font>
    <font>
      <sz val="12"/>
      <name val="Cambria"/>
      <family val="1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 indent="2"/>
    </xf>
    <xf numFmtId="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8" fillId="0" borderId="0" xfId="0" applyFont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9" fontId="26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G94"/>
  <sheetViews>
    <sheetView view="pageBreakPreview" topLeftCell="A4" zoomScaleNormal="100" zoomScaleSheetLayoutView="100" workbookViewId="0">
      <selection activeCell="E43" sqref="E43"/>
    </sheetView>
  </sheetViews>
  <sheetFormatPr defaultRowHeight="15"/>
  <cols>
    <col min="1" max="1" width="5.85546875" customWidth="1"/>
    <col min="2" max="2" width="13.85546875" customWidth="1"/>
    <col min="3" max="3" width="46.42578125" customWidth="1"/>
    <col min="4" max="4" width="11.42578125" customWidth="1"/>
    <col min="5" max="5" width="26.140625" customWidth="1"/>
    <col min="6" max="6" width="24.7109375" customWidth="1"/>
    <col min="7" max="7" width="1.140625" hidden="1" customWidth="1"/>
  </cols>
  <sheetData>
    <row r="1" spans="1:7" ht="15.75" thickTop="1">
      <c r="A1" s="16"/>
      <c r="B1" s="17"/>
      <c r="C1" s="17"/>
      <c r="D1" s="17"/>
      <c r="E1" s="17"/>
      <c r="F1" s="17"/>
      <c r="G1" s="19"/>
    </row>
    <row r="2" spans="1:7">
      <c r="A2" s="39" t="s">
        <v>305</v>
      </c>
      <c r="B2" s="19"/>
      <c r="C2" s="19"/>
      <c r="D2" s="40"/>
      <c r="E2" s="19"/>
      <c r="F2" s="19"/>
      <c r="G2" s="19"/>
    </row>
    <row r="6" spans="1:7" ht="18">
      <c r="A6" s="64" t="s">
        <v>0</v>
      </c>
      <c r="B6" s="65"/>
      <c r="C6" s="65"/>
      <c r="D6" s="65"/>
      <c r="E6" s="65"/>
      <c r="F6" s="65"/>
      <c r="G6" s="65"/>
    </row>
    <row r="7" spans="1:7" ht="18">
      <c r="A7" s="64" t="s">
        <v>1</v>
      </c>
      <c r="B7" s="65"/>
      <c r="C7" s="65"/>
      <c r="D7" s="65"/>
      <c r="E7" s="65"/>
      <c r="F7" s="65"/>
      <c r="G7" s="65"/>
    </row>
    <row r="8" spans="1:7" ht="18">
      <c r="A8" s="64" t="s">
        <v>2</v>
      </c>
      <c r="B8" s="65"/>
      <c r="C8" s="65"/>
      <c r="D8" s="65"/>
      <c r="E8" s="65"/>
      <c r="F8" s="65"/>
      <c r="G8" s="65"/>
    </row>
    <row r="13" spans="1:7">
      <c r="A13" s="18"/>
      <c r="B13" s="19"/>
      <c r="C13" s="19"/>
      <c r="D13" s="19"/>
      <c r="E13" s="19"/>
      <c r="F13" s="19"/>
      <c r="G13" s="19"/>
    </row>
    <row r="14" spans="1:7">
      <c r="A14" s="18"/>
      <c r="B14" s="19"/>
      <c r="C14" s="19"/>
      <c r="D14" s="19"/>
      <c r="E14" s="19"/>
      <c r="F14" s="19"/>
      <c r="G14" s="19"/>
    </row>
    <row r="16" spans="1:7" ht="15.75">
      <c r="A16" s="66" t="s">
        <v>3</v>
      </c>
      <c r="B16" s="67"/>
      <c r="C16" s="67"/>
      <c r="D16" s="67"/>
      <c r="E16" s="67"/>
      <c r="F16" s="67"/>
      <c r="G16" s="67"/>
    </row>
    <row r="17" spans="1:7" ht="15.75">
      <c r="A17" s="68" t="s">
        <v>4</v>
      </c>
      <c r="B17" s="69"/>
      <c r="C17" s="69"/>
      <c r="D17" s="69"/>
      <c r="E17" s="69"/>
      <c r="F17" s="69"/>
      <c r="G17" s="69"/>
    </row>
    <row r="23" spans="1:7">
      <c r="F23" s="24"/>
      <c r="G23" s="24"/>
    </row>
    <row r="24" spans="1:7">
      <c r="F24" s="24"/>
      <c r="G24" s="24"/>
    </row>
    <row r="25" spans="1:7">
      <c r="F25" s="24"/>
      <c r="G25" s="24"/>
    </row>
    <row r="26" spans="1:7">
      <c r="A26" s="18"/>
      <c r="C26" s="22" t="s">
        <v>5</v>
      </c>
      <c r="D26" s="23" t="s">
        <v>6</v>
      </c>
      <c r="E26" s="41"/>
      <c r="F26" s="24"/>
      <c r="G26" s="24"/>
    </row>
    <row r="27" spans="1:7">
      <c r="A27" s="18"/>
      <c r="C27" s="22" t="s">
        <v>7</v>
      </c>
      <c r="D27" s="23" t="s">
        <v>6</v>
      </c>
      <c r="E27" s="41"/>
      <c r="F27" s="25"/>
      <c r="G27" s="25"/>
    </row>
    <row r="28" spans="1:7">
      <c r="A28" s="18"/>
      <c r="C28" s="22" t="s">
        <v>8</v>
      </c>
      <c r="D28" s="23" t="s">
        <v>6</v>
      </c>
      <c r="E28" s="41"/>
    </row>
    <row r="29" spans="1:7">
      <c r="A29" s="18"/>
      <c r="C29" s="22" t="s">
        <v>9</v>
      </c>
      <c r="D29" s="23" t="s">
        <v>6</v>
      </c>
      <c r="E29" s="41"/>
      <c r="F29" s="19"/>
      <c r="G29" s="19"/>
    </row>
    <row r="30" spans="1:7">
      <c r="C30" s="22" t="s">
        <v>10</v>
      </c>
      <c r="D30" s="23" t="s">
        <v>6</v>
      </c>
      <c r="E30" s="41"/>
      <c r="F30" s="19"/>
      <c r="G30" s="19"/>
    </row>
    <row r="31" spans="1:7">
      <c r="F31" s="24"/>
      <c r="G31" s="24"/>
    </row>
    <row r="32" spans="1:7">
      <c r="A32" s="18" t="s">
        <v>11</v>
      </c>
      <c r="B32" s="19"/>
      <c r="C32" s="19"/>
      <c r="F32" s="24"/>
      <c r="G32" s="24"/>
    </row>
    <row r="33" spans="1:7">
      <c r="A33" s="18"/>
      <c r="B33" s="19"/>
      <c r="C33" s="19"/>
      <c r="F33" s="24"/>
      <c r="G33" s="24"/>
    </row>
    <row r="34" spans="1:7">
      <c r="A34" s="18"/>
      <c r="C34" s="19" t="s">
        <v>12</v>
      </c>
      <c r="D34" s="23" t="s">
        <v>6</v>
      </c>
      <c r="E34" s="41"/>
      <c r="F34" s="26"/>
      <c r="G34" s="26"/>
    </row>
    <row r="35" spans="1:7">
      <c r="A35" s="18"/>
      <c r="C35" s="19" t="s">
        <v>13</v>
      </c>
      <c r="D35" s="23" t="s">
        <v>6</v>
      </c>
      <c r="E35" s="41"/>
      <c r="F35" s="19"/>
      <c r="G35" s="19"/>
    </row>
    <row r="36" spans="1:7">
      <c r="A36" s="18"/>
      <c r="C36" s="19" t="s">
        <v>14</v>
      </c>
      <c r="D36" s="23" t="s">
        <v>6</v>
      </c>
      <c r="E36" s="41"/>
      <c r="F36" s="19"/>
      <c r="G36" s="19"/>
    </row>
    <row r="37" spans="1:7">
      <c r="A37" s="18"/>
      <c r="C37" s="19" t="s">
        <v>15</v>
      </c>
      <c r="D37" s="23" t="s">
        <v>6</v>
      </c>
      <c r="E37" s="41"/>
      <c r="F37" s="19"/>
      <c r="G37" s="19"/>
    </row>
    <row r="38" spans="1:7">
      <c r="A38" s="18"/>
      <c r="B38" s="19"/>
      <c r="C38" s="19"/>
      <c r="D38" s="19"/>
      <c r="E38" s="19"/>
      <c r="F38" s="19"/>
      <c r="G38" s="19"/>
    </row>
    <row r="39" spans="1:7">
      <c r="A39" s="18"/>
      <c r="B39" s="19"/>
      <c r="C39" s="19"/>
      <c r="D39" s="19"/>
      <c r="E39" s="19"/>
      <c r="F39" s="19"/>
      <c r="G39" s="19"/>
    </row>
    <row r="40" spans="1:7">
      <c r="A40" s="18"/>
      <c r="B40" s="19"/>
      <c r="C40" s="19"/>
      <c r="D40" s="19"/>
      <c r="E40" s="19"/>
      <c r="F40" s="19"/>
      <c r="G40" s="19"/>
    </row>
    <row r="43" spans="1:7" ht="18">
      <c r="A43" s="20"/>
      <c r="B43" s="21"/>
      <c r="C43" s="21"/>
      <c r="D43" s="21"/>
      <c r="E43" s="21"/>
      <c r="F43" s="21"/>
      <c r="G43" s="21"/>
    </row>
    <row r="44" spans="1:7" ht="18">
      <c r="A44" s="20"/>
      <c r="B44" s="21"/>
      <c r="C44" s="21"/>
      <c r="D44" s="21"/>
      <c r="E44" s="21"/>
      <c r="F44" s="21"/>
      <c r="G44" s="21"/>
    </row>
    <row r="45" spans="1:7" ht="18">
      <c r="A45" s="20"/>
      <c r="B45" s="21"/>
      <c r="C45" s="21"/>
      <c r="D45" s="21"/>
      <c r="E45" s="21"/>
      <c r="F45" s="21"/>
      <c r="G45" s="21"/>
    </row>
    <row r="46" spans="1:7" ht="18">
      <c r="A46" s="62" t="s">
        <v>16</v>
      </c>
      <c r="B46" s="63"/>
      <c r="C46" s="63"/>
      <c r="D46" s="63"/>
      <c r="E46" s="63"/>
      <c r="F46" s="63"/>
      <c r="G46" s="63"/>
    </row>
    <row r="47" spans="1:7" ht="18">
      <c r="A47" s="70" t="s">
        <v>369</v>
      </c>
      <c r="B47" s="71"/>
      <c r="C47" s="71"/>
      <c r="D47" s="71"/>
      <c r="E47" s="71"/>
      <c r="F47" s="71"/>
      <c r="G47" s="71"/>
    </row>
    <row r="48" spans="1:7" ht="18">
      <c r="A48" s="20"/>
      <c r="B48" s="21"/>
      <c r="C48" s="21"/>
      <c r="D48" s="21"/>
      <c r="E48" s="21"/>
      <c r="F48" s="21"/>
      <c r="G48" s="21"/>
    </row>
    <row r="49" spans="1:7" ht="18">
      <c r="A49" s="20"/>
      <c r="B49" s="21"/>
      <c r="C49" s="21"/>
      <c r="D49" s="21"/>
      <c r="E49" s="21"/>
      <c r="F49" s="21"/>
      <c r="G49" s="21"/>
    </row>
    <row r="50" spans="1:7" ht="18">
      <c r="A50" s="20"/>
      <c r="B50" s="21"/>
      <c r="C50" s="21"/>
      <c r="D50" s="21"/>
      <c r="E50" s="21"/>
      <c r="F50" s="21"/>
      <c r="G50" s="21"/>
    </row>
    <row r="51" spans="1:7" ht="18">
      <c r="A51" s="20"/>
      <c r="B51" s="21"/>
      <c r="C51" s="21"/>
      <c r="D51" s="21"/>
      <c r="E51" s="21"/>
      <c r="F51" s="21"/>
      <c r="G51" s="21"/>
    </row>
    <row r="52" spans="1:7" ht="18">
      <c r="A52" s="20"/>
      <c r="B52" s="21"/>
      <c r="C52" s="21"/>
      <c r="D52" s="21"/>
      <c r="E52" s="21"/>
      <c r="F52" s="21"/>
      <c r="G52" s="21"/>
    </row>
    <row r="53" spans="1:7" ht="18">
      <c r="A53" s="20"/>
      <c r="B53" s="21"/>
      <c r="C53" s="21"/>
      <c r="D53" s="21"/>
      <c r="E53" s="21"/>
      <c r="F53" s="21"/>
      <c r="G53" s="21"/>
    </row>
    <row r="54" spans="1:7" ht="18">
      <c r="A54" s="62" t="s">
        <v>17</v>
      </c>
      <c r="B54" s="63"/>
      <c r="C54" s="63"/>
      <c r="D54" s="63"/>
      <c r="E54" s="63"/>
      <c r="F54" s="63"/>
      <c r="G54" s="63"/>
    </row>
    <row r="55" spans="1:7" ht="18">
      <c r="A55" s="62" t="s">
        <v>2</v>
      </c>
      <c r="B55" s="63"/>
      <c r="C55" s="63"/>
      <c r="D55" s="63"/>
      <c r="E55" s="63"/>
      <c r="F55" s="63"/>
      <c r="G55" s="63"/>
    </row>
    <row r="57" spans="1:7" ht="34.15" customHeight="1">
      <c r="A57" s="73" t="s">
        <v>18</v>
      </c>
      <c r="B57" s="73"/>
      <c r="C57" s="73"/>
      <c r="D57" s="73"/>
      <c r="E57" s="73"/>
      <c r="F57" s="73"/>
      <c r="G57" s="73"/>
    </row>
    <row r="58" spans="1:7" ht="36" customHeight="1">
      <c r="A58" s="74" t="s">
        <v>19</v>
      </c>
      <c r="B58" s="74"/>
      <c r="C58" s="74"/>
      <c r="D58" s="74"/>
      <c r="E58" s="74"/>
      <c r="F58" s="74"/>
      <c r="G58" s="74"/>
    </row>
    <row r="59" spans="1:7" ht="51" customHeight="1">
      <c r="A59" s="74" t="s">
        <v>20</v>
      </c>
      <c r="B59" s="74"/>
      <c r="C59" s="74"/>
      <c r="D59" s="74"/>
      <c r="E59" s="74"/>
      <c r="F59" s="74"/>
      <c r="G59" s="74"/>
    </row>
    <row r="60" spans="1:7" ht="17.45" customHeight="1">
      <c r="A60" s="75" t="s">
        <v>21</v>
      </c>
      <c r="B60" s="75"/>
      <c r="C60" s="75"/>
      <c r="D60" s="75"/>
      <c r="E60" s="75"/>
      <c r="F60" s="75"/>
      <c r="G60" s="75"/>
    </row>
    <row r="61" spans="1:7" ht="17.45" customHeight="1">
      <c r="A61" s="72" t="s">
        <v>22</v>
      </c>
      <c r="B61" s="72"/>
      <c r="C61" s="72"/>
      <c r="D61" s="72"/>
      <c r="E61" s="72"/>
      <c r="F61" s="72"/>
      <c r="G61" s="72"/>
    </row>
    <row r="62" spans="1:7" ht="18">
      <c r="A62" s="20"/>
      <c r="B62" s="21"/>
      <c r="C62" s="21"/>
      <c r="D62" s="21"/>
      <c r="E62" s="21"/>
      <c r="F62" s="21"/>
      <c r="G62" s="21"/>
    </row>
    <row r="63" spans="1:7" ht="18">
      <c r="A63" s="62" t="s">
        <v>23</v>
      </c>
      <c r="B63" s="63"/>
      <c r="C63" s="63"/>
      <c r="D63" s="63"/>
      <c r="E63" s="63"/>
      <c r="F63" s="63"/>
      <c r="G63" s="21"/>
    </row>
    <row r="64" spans="1:7" ht="18">
      <c r="A64" s="27"/>
      <c r="B64" s="28"/>
      <c r="C64" s="28"/>
      <c r="D64" s="28"/>
      <c r="E64" s="28"/>
      <c r="F64" s="28"/>
      <c r="G64" s="28"/>
    </row>
    <row r="65" spans="1:7" ht="17.45" customHeight="1">
      <c r="A65" s="30" t="s">
        <v>24</v>
      </c>
      <c r="B65" s="31" t="s">
        <v>25</v>
      </c>
      <c r="C65" s="30" t="s">
        <v>26</v>
      </c>
      <c r="D65" s="30" t="s">
        <v>27</v>
      </c>
      <c r="E65" s="30" t="s">
        <v>28</v>
      </c>
      <c r="F65" s="30" t="s">
        <v>29</v>
      </c>
      <c r="G65" s="33"/>
    </row>
    <row r="66" spans="1:7" ht="18">
      <c r="A66" s="32">
        <v>1</v>
      </c>
      <c r="B66" s="51">
        <v>1610213023</v>
      </c>
      <c r="C66" s="50" t="s">
        <v>365</v>
      </c>
      <c r="D66" s="51" t="str">
        <f>UPPER(LEFT(C66,1) &amp; IFERROR(MID(C66,FIND(" ",C66)+1,1),"") &amp; IFERROR(MID(C66,FIND(" ",C66,FIND(" ",C66)+1)+1,1),"") &amp; IFERROR(MID(C66,FIND(" ",C66,FIND(" ",C66,FIND(" ",C66)+1)+1)+1,1),"") &amp; IFERROR(MID(C66,FIND(" ",C66,FIND(" ",C66,FIND(" ",C66,FIND(" ",C66)+1)+1)+1)+1,1),""))</f>
        <v>AFATS</v>
      </c>
      <c r="E66" s="51" t="s">
        <v>362</v>
      </c>
      <c r="F66" s="51" t="s">
        <v>363</v>
      </c>
      <c r="G66" s="21"/>
    </row>
    <row r="67" spans="1:7" ht="18">
      <c r="A67" s="32">
        <v>2</v>
      </c>
      <c r="B67" s="51">
        <v>1610862019</v>
      </c>
      <c r="C67" s="50" t="s">
        <v>366</v>
      </c>
      <c r="D67" s="51" t="str">
        <f t="shared" ref="D67:D92" si="0">UPPER(LEFT(C67,1) &amp; IFERROR(MID(C67,FIND(" ",C67)+1,1),"") &amp; IFERROR(MID(C67,FIND(" ",C67,FIND(" ",C67)+1)+1,1),"") &amp; IFERROR(MID(C67,FIND(" ",C67,FIND(" ",C67,FIND(" ",C67)+1)+1)+1,1),"") &amp; IFERROR(MID(C67,FIND(" ",C67,FIND(" ",C67,FIND(" ",C67,FIND(" ",C67)+1)+1)+1)+1,1),""))</f>
        <v>AL</v>
      </c>
      <c r="E67" s="51" t="s">
        <v>364</v>
      </c>
      <c r="F67" s="51" t="s">
        <v>363</v>
      </c>
      <c r="G67" s="21"/>
    </row>
    <row r="68" spans="1:7" ht="18">
      <c r="A68" s="32">
        <v>3</v>
      </c>
      <c r="B68" s="51">
        <v>1610862010</v>
      </c>
      <c r="C68" s="50" t="s">
        <v>368</v>
      </c>
      <c r="D68" s="51" t="str">
        <f t="shared" si="0"/>
        <v>AFA</v>
      </c>
      <c r="E68" s="51"/>
      <c r="F68" s="51"/>
      <c r="G68" s="21"/>
    </row>
    <row r="69" spans="1:7" ht="18">
      <c r="A69" s="32">
        <v>4</v>
      </c>
      <c r="B69" s="51"/>
      <c r="C69" s="50" t="s">
        <v>365</v>
      </c>
      <c r="D69" s="51" t="str">
        <f t="shared" si="0"/>
        <v>AFATS</v>
      </c>
      <c r="E69" s="51"/>
      <c r="F69" s="51"/>
      <c r="G69" s="21"/>
    </row>
    <row r="70" spans="1:7" ht="18">
      <c r="A70" s="32">
        <v>5</v>
      </c>
      <c r="B70" s="51"/>
      <c r="C70" s="50" t="s">
        <v>366</v>
      </c>
      <c r="D70" s="51" t="str">
        <f t="shared" si="0"/>
        <v>AL</v>
      </c>
      <c r="E70" s="51"/>
      <c r="F70" s="51"/>
      <c r="G70" s="21"/>
    </row>
    <row r="71" spans="1:7" ht="18">
      <c r="A71" s="32">
        <v>6</v>
      </c>
      <c r="B71" s="51"/>
      <c r="C71" s="50" t="s">
        <v>368</v>
      </c>
      <c r="D71" s="51" t="str">
        <f t="shared" si="0"/>
        <v>AFA</v>
      </c>
      <c r="E71" s="51"/>
      <c r="F71" s="51"/>
      <c r="G71" s="21"/>
    </row>
    <row r="72" spans="1:7" ht="18">
      <c r="A72" s="32">
        <v>7</v>
      </c>
      <c r="B72" s="51"/>
      <c r="C72" s="50" t="s">
        <v>365</v>
      </c>
      <c r="D72" s="51" t="str">
        <f t="shared" si="0"/>
        <v>AFATS</v>
      </c>
      <c r="E72" s="51"/>
      <c r="F72" s="51"/>
      <c r="G72" s="21"/>
    </row>
    <row r="73" spans="1:7" ht="18">
      <c r="A73" s="32">
        <v>8</v>
      </c>
      <c r="B73" s="51"/>
      <c r="C73" s="50" t="s">
        <v>366</v>
      </c>
      <c r="D73" s="51" t="str">
        <f t="shared" si="0"/>
        <v>AL</v>
      </c>
      <c r="E73" s="51"/>
      <c r="F73" s="51"/>
      <c r="G73" s="21"/>
    </row>
    <row r="74" spans="1:7" ht="18">
      <c r="A74" s="32">
        <v>9</v>
      </c>
      <c r="B74" s="51"/>
      <c r="C74" s="50" t="s">
        <v>368</v>
      </c>
      <c r="D74" s="51" t="str">
        <f t="shared" si="0"/>
        <v>AFA</v>
      </c>
      <c r="E74" s="51"/>
      <c r="F74" s="51"/>
      <c r="G74" s="21"/>
    </row>
    <row r="75" spans="1:7" ht="18">
      <c r="A75" s="32">
        <v>10</v>
      </c>
      <c r="B75" s="51"/>
      <c r="C75" s="50" t="s">
        <v>365</v>
      </c>
      <c r="D75" s="51" t="str">
        <f t="shared" si="0"/>
        <v>AFATS</v>
      </c>
      <c r="E75" s="51"/>
      <c r="F75" s="51"/>
      <c r="G75" s="21"/>
    </row>
    <row r="76" spans="1:7" ht="18">
      <c r="A76" s="32">
        <v>11</v>
      </c>
      <c r="B76" s="51"/>
      <c r="C76" s="50" t="s">
        <v>366</v>
      </c>
      <c r="D76" s="51" t="str">
        <f t="shared" si="0"/>
        <v>AL</v>
      </c>
      <c r="E76" s="51"/>
      <c r="F76" s="51"/>
      <c r="G76" s="21"/>
    </row>
    <row r="77" spans="1:7" ht="18">
      <c r="A77" s="32">
        <v>12</v>
      </c>
      <c r="B77" s="51"/>
      <c r="C77" s="50"/>
      <c r="D77" s="51" t="str">
        <f t="shared" si="0"/>
        <v/>
      </c>
      <c r="E77" s="51"/>
      <c r="F77" s="51"/>
      <c r="G77" s="21"/>
    </row>
    <row r="78" spans="1:7" ht="18">
      <c r="A78" s="32">
        <v>13</v>
      </c>
      <c r="B78" s="51"/>
      <c r="C78" s="50"/>
      <c r="D78" s="51" t="str">
        <f t="shared" si="0"/>
        <v/>
      </c>
      <c r="E78" s="51"/>
      <c r="F78" s="51"/>
      <c r="G78" s="21"/>
    </row>
    <row r="79" spans="1:7" ht="18">
      <c r="A79" s="32">
        <v>14</v>
      </c>
      <c r="B79" s="51"/>
      <c r="C79" s="50"/>
      <c r="D79" s="51" t="str">
        <f t="shared" si="0"/>
        <v/>
      </c>
      <c r="E79" s="42"/>
      <c r="F79" s="42"/>
      <c r="G79" s="21"/>
    </row>
    <row r="80" spans="1:7" ht="18">
      <c r="A80" s="32">
        <v>15</v>
      </c>
      <c r="B80" s="51"/>
      <c r="C80" s="50"/>
      <c r="D80" s="51" t="str">
        <f t="shared" si="0"/>
        <v/>
      </c>
      <c r="E80" s="42"/>
      <c r="F80" s="42"/>
      <c r="G80" s="21"/>
    </row>
    <row r="81" spans="1:7" ht="18">
      <c r="A81" s="32">
        <v>16</v>
      </c>
      <c r="B81" s="51"/>
      <c r="C81" s="50"/>
      <c r="D81" s="51" t="str">
        <f t="shared" si="0"/>
        <v/>
      </c>
      <c r="E81" s="42"/>
      <c r="F81" s="42"/>
      <c r="G81" s="21"/>
    </row>
    <row r="82" spans="1:7" ht="18">
      <c r="A82" s="32">
        <v>17</v>
      </c>
      <c r="B82" s="51"/>
      <c r="C82" s="50"/>
      <c r="D82" s="51" t="str">
        <f t="shared" si="0"/>
        <v/>
      </c>
      <c r="E82" s="42"/>
      <c r="F82" s="42"/>
      <c r="G82" s="21"/>
    </row>
    <row r="83" spans="1:7" ht="18">
      <c r="A83" s="32">
        <v>18</v>
      </c>
      <c r="B83" s="51"/>
      <c r="C83" s="50"/>
      <c r="D83" s="51" t="str">
        <f t="shared" si="0"/>
        <v/>
      </c>
      <c r="E83" s="42"/>
      <c r="F83" s="42"/>
      <c r="G83" s="21"/>
    </row>
    <row r="84" spans="1:7" ht="18">
      <c r="A84" s="32">
        <v>19</v>
      </c>
      <c r="B84" s="51"/>
      <c r="C84" s="50"/>
      <c r="D84" s="51" t="str">
        <f t="shared" si="0"/>
        <v/>
      </c>
      <c r="E84" s="42"/>
      <c r="F84" s="42"/>
      <c r="G84" s="21"/>
    </row>
    <row r="85" spans="1:7" ht="18">
      <c r="A85" s="32">
        <v>20</v>
      </c>
      <c r="B85" s="51"/>
      <c r="C85" s="50"/>
      <c r="D85" s="51" t="str">
        <f t="shared" si="0"/>
        <v/>
      </c>
      <c r="E85" s="42"/>
      <c r="F85" s="42"/>
      <c r="G85" s="21"/>
    </row>
    <row r="86" spans="1:7" ht="18">
      <c r="A86" s="32">
        <v>21</v>
      </c>
      <c r="B86" s="42"/>
      <c r="C86" s="50"/>
      <c r="D86" s="51" t="str">
        <f t="shared" si="0"/>
        <v/>
      </c>
      <c r="E86" s="42"/>
      <c r="F86" s="42"/>
      <c r="G86" s="21"/>
    </row>
    <row r="87" spans="1:7" ht="18">
      <c r="A87" s="32">
        <v>22</v>
      </c>
      <c r="B87" s="42"/>
      <c r="C87" s="50"/>
      <c r="D87" s="51" t="str">
        <f t="shared" si="0"/>
        <v/>
      </c>
      <c r="E87" s="42"/>
      <c r="F87" s="42"/>
      <c r="G87" s="21"/>
    </row>
    <row r="88" spans="1:7" ht="18">
      <c r="A88" s="32">
        <v>23</v>
      </c>
      <c r="B88" s="42"/>
      <c r="C88" s="50"/>
      <c r="D88" s="51" t="str">
        <f t="shared" si="0"/>
        <v/>
      </c>
      <c r="E88" s="42"/>
      <c r="F88" s="42"/>
      <c r="G88" s="21"/>
    </row>
    <row r="89" spans="1:7" ht="18">
      <c r="A89" s="32">
        <v>24</v>
      </c>
      <c r="B89" s="42"/>
      <c r="C89" s="50"/>
      <c r="D89" s="51" t="str">
        <f t="shared" si="0"/>
        <v/>
      </c>
      <c r="E89" s="42"/>
      <c r="F89" s="42"/>
      <c r="G89" s="21"/>
    </row>
    <row r="90" spans="1:7" ht="18">
      <c r="A90" s="32">
        <v>25</v>
      </c>
      <c r="B90" s="42"/>
      <c r="C90" s="50"/>
      <c r="D90" s="51" t="str">
        <f t="shared" si="0"/>
        <v/>
      </c>
      <c r="E90" s="42"/>
      <c r="F90" s="42"/>
      <c r="G90" s="21"/>
    </row>
    <row r="91" spans="1:7" ht="18">
      <c r="A91" s="32">
        <v>26</v>
      </c>
      <c r="B91" s="42"/>
      <c r="C91" s="43"/>
      <c r="D91" s="51" t="str">
        <f t="shared" si="0"/>
        <v/>
      </c>
      <c r="E91" s="42"/>
      <c r="F91" s="42"/>
      <c r="G91" s="21"/>
    </row>
    <row r="92" spans="1:7" ht="18">
      <c r="A92" s="32">
        <v>27</v>
      </c>
      <c r="B92" s="42"/>
      <c r="C92" s="43"/>
      <c r="D92" s="51" t="str">
        <f t="shared" si="0"/>
        <v/>
      </c>
      <c r="E92" s="42"/>
      <c r="F92" s="42"/>
      <c r="G92" s="21"/>
    </row>
    <row r="93" spans="1:7" ht="18">
      <c r="A93" s="34"/>
      <c r="B93" s="21"/>
      <c r="C93" s="21"/>
      <c r="D93" s="21"/>
      <c r="E93" s="21"/>
      <c r="F93" s="21"/>
      <c r="G93" s="21"/>
    </row>
    <row r="94" spans="1:7" ht="18">
      <c r="A94" s="29"/>
      <c r="B94" s="21"/>
      <c r="C94" s="21"/>
      <c r="D94" s="21"/>
      <c r="E94" s="21"/>
      <c r="F94" s="21"/>
      <c r="G94" s="21"/>
    </row>
  </sheetData>
  <sheetProtection selectLockedCells="1" selectUnlockedCells="1"/>
  <protectedRanges>
    <protectedRange sqref="B91:C92 E91:F92" name="Range4"/>
    <protectedRange sqref="A47:G47" name="Range3"/>
    <protectedRange sqref="E26:E37" name="Range2"/>
    <protectedRange sqref="A16:G17" name="Range1"/>
    <protectedRange sqref="B66:F66 E67:F90 D67:D92 B67:C90" name="Range4_1"/>
  </protectedRanges>
  <mergeCells count="15">
    <mergeCell ref="A63:F63"/>
    <mergeCell ref="A6:G6"/>
    <mergeCell ref="A7:G7"/>
    <mergeCell ref="A8:G8"/>
    <mergeCell ref="A16:G16"/>
    <mergeCell ref="A17:G17"/>
    <mergeCell ref="A46:G46"/>
    <mergeCell ref="A47:G47"/>
    <mergeCell ref="A61:G61"/>
    <mergeCell ref="A54:G54"/>
    <mergeCell ref="A55:G55"/>
    <mergeCell ref="A57:G57"/>
    <mergeCell ref="A58:G58"/>
    <mergeCell ref="A59:G59"/>
    <mergeCell ref="A60:G60"/>
  </mergeCells>
  <pageMargins left="0.7" right="0.7" top="0.75" bottom="0.75" header="0.3" footer="0.3"/>
  <pageSetup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R12"/>
  <sheetViews>
    <sheetView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2"/>
    </row>
    <row r="2" spans="2:18" ht="21.6" customHeight="1">
      <c r="B2" s="36"/>
    </row>
    <row r="3" spans="2:18" ht="21.6" customHeight="1">
      <c r="B3" s="2"/>
    </row>
    <row r="4" spans="2:18" ht="21" customHeight="1">
      <c r="B4" s="2"/>
    </row>
    <row r="6" spans="2:18" ht="14.45" customHeight="1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R12"/>
  <sheetViews>
    <sheetView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2"/>
    </row>
    <row r="2" spans="2:18" ht="21.6" customHeight="1">
      <c r="B2" s="36"/>
    </row>
    <row r="3" spans="2:18" ht="21.6" customHeight="1">
      <c r="B3" s="2"/>
    </row>
    <row r="4" spans="2:18" ht="21" customHeight="1">
      <c r="B4" s="2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R12"/>
  <sheetViews>
    <sheetView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R12"/>
  <sheetViews>
    <sheetView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B1:R12"/>
  <sheetViews>
    <sheetView topLeftCell="C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AC8"/>
  <sheetViews>
    <sheetView tabSelected="1" workbookViewId="0">
      <selection activeCell="C14" sqref="C14"/>
    </sheetView>
  </sheetViews>
  <sheetFormatPr defaultColWidth="9.85546875" defaultRowHeight="15"/>
  <cols>
    <col min="1" max="1" width="11.140625" customWidth="1"/>
    <col min="2" max="2" width="23.7109375" customWidth="1"/>
    <col min="3" max="29" width="7.5703125" customWidth="1"/>
  </cols>
  <sheetData>
    <row r="1" spans="1:29" ht="15.75">
      <c r="A1" s="76" t="s">
        <v>300</v>
      </c>
      <c r="B1" s="76"/>
    </row>
    <row r="3" spans="1:29">
      <c r="A3" t="s">
        <v>31</v>
      </c>
    </row>
    <row r="5" spans="1:29" ht="15.75">
      <c r="A5" s="77" t="s">
        <v>32</v>
      </c>
      <c r="B5" s="78" t="s">
        <v>303</v>
      </c>
      <c r="C5" s="81" t="s">
        <v>302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</row>
    <row r="6" spans="1:29" ht="15.75">
      <c r="A6" s="77"/>
      <c r="B6" s="79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4">
        <v>21</v>
      </c>
      <c r="X6" s="14">
        <v>22</v>
      </c>
      <c r="Y6" s="14">
        <v>23</v>
      </c>
      <c r="Z6" s="14">
        <v>24</v>
      </c>
      <c r="AA6" s="14">
        <v>25</v>
      </c>
      <c r="AB6" s="14">
        <v>26</v>
      </c>
      <c r="AC6" s="14">
        <v>27</v>
      </c>
    </row>
    <row r="7" spans="1:29" ht="15.75">
      <c r="A7" s="77"/>
      <c r="B7" s="80"/>
      <c r="C7" s="15" t="str">
        <f>COVER!D66</f>
        <v>AFATS</v>
      </c>
      <c r="D7" s="15" t="str">
        <f>COVER!D67</f>
        <v>AL</v>
      </c>
      <c r="E7" s="15" t="str">
        <f>COVER!D68</f>
        <v>AFA</v>
      </c>
      <c r="F7" s="15" t="str">
        <f>COVER!D69</f>
        <v>AFATS</v>
      </c>
      <c r="G7" s="15" t="str">
        <f>COVER!D70</f>
        <v>AL</v>
      </c>
      <c r="H7" s="15" t="str">
        <f>COVER!D71</f>
        <v>AFA</v>
      </c>
      <c r="I7" s="15" t="str">
        <f>COVER!D72</f>
        <v>AFATS</v>
      </c>
      <c r="J7" s="15" t="str">
        <f>COVER!D73</f>
        <v>AL</v>
      </c>
      <c r="K7" s="15" t="str">
        <f>COVER!D74</f>
        <v>AFA</v>
      </c>
      <c r="L7" s="15" t="str">
        <f>COVER!D75</f>
        <v>AFATS</v>
      </c>
      <c r="M7" s="15" t="str">
        <f>COVER!D76</f>
        <v>AL</v>
      </c>
      <c r="N7" s="15" t="str">
        <f>COVER!D77</f>
        <v/>
      </c>
      <c r="O7" s="15" t="str">
        <f>COVER!D78</f>
        <v/>
      </c>
      <c r="P7" s="15" t="str">
        <f>COVER!D79</f>
        <v/>
      </c>
      <c r="Q7" s="15" t="str">
        <f>COVER!D80</f>
        <v/>
      </c>
      <c r="R7" s="15" t="str">
        <f>COVER!D81</f>
        <v/>
      </c>
      <c r="S7" s="15" t="str">
        <f>COVER!D82</f>
        <v/>
      </c>
      <c r="T7" s="15" t="str">
        <f>COVER!D83</f>
        <v/>
      </c>
      <c r="U7" s="15" t="str">
        <f>COVER!D84</f>
        <v/>
      </c>
      <c r="V7" s="15" t="str">
        <f>COVER!D85</f>
        <v/>
      </c>
      <c r="W7" s="15" t="str">
        <f>COVER!D86</f>
        <v/>
      </c>
      <c r="X7" s="15" t="str">
        <f>COVER!D87</f>
        <v/>
      </c>
      <c r="Y7" s="15" t="str">
        <f>COVER!D88</f>
        <v/>
      </c>
      <c r="Z7" s="15" t="str">
        <f>COVER!D89</f>
        <v/>
      </c>
      <c r="AA7" s="15" t="str">
        <f>COVER!D90</f>
        <v/>
      </c>
      <c r="AB7" s="15" t="str">
        <f>COVER!D91</f>
        <v/>
      </c>
      <c r="AC7" s="15" t="str">
        <f>COVER!D92</f>
        <v/>
      </c>
    </row>
    <row r="8" spans="1:29" ht="47.45" customHeight="1">
      <c r="A8" s="11">
        <v>2</v>
      </c>
      <c r="B8" s="12" t="s">
        <v>370</v>
      </c>
      <c r="C8" s="38">
        <v>90</v>
      </c>
      <c r="D8" s="38">
        <v>90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</sheetData>
  <sheetProtection selectLockedCells="1" selectUnlockedCells="1"/>
  <protectedRanges>
    <protectedRange algorithmName="SHA-512" hashValue="AKEUsC6ndmppvBMtc5s442ucup7qsTUuaUew9Ilbo0LPWjqTcvYnc7zaqPxB88614zbBZ+q8t7uyl0tulTYlRw==" saltValue="dFYBLnEdzX8YLPfxI8UMhw==" spinCount="100000" sqref="C8:AC8" name="Range1"/>
  </protectedRanges>
  <mergeCells count="4">
    <mergeCell ref="A1:B1"/>
    <mergeCell ref="A5:A7"/>
    <mergeCell ref="B5:B7"/>
    <mergeCell ref="C5:AC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1:R12"/>
  <sheetViews>
    <sheetView topLeftCell="C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B1:R12"/>
  <sheetViews>
    <sheetView topLeftCell="B1" zoomScaleNormal="100" workbookViewId="0">
      <selection activeCell="B20" sqref="B2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AG49"/>
  <sheetViews>
    <sheetView zoomScale="70" zoomScaleNormal="70" workbookViewId="0">
      <pane xSplit="6" ySplit="7" topLeftCell="G8" activePane="bottomRight" state="frozen"/>
      <selection activeCell="P10" sqref="P10"/>
      <selection pane="topRight" activeCell="P10" sqref="P10"/>
      <selection pane="bottomLeft" activeCell="P10" sqref="P10"/>
      <selection pane="bottomRight" activeCell="P11" sqref="P11"/>
    </sheetView>
  </sheetViews>
  <sheetFormatPr defaultColWidth="9.85546875" defaultRowHeight="15"/>
  <cols>
    <col min="1" max="1" width="11.140625" customWidth="1"/>
    <col min="2" max="2" width="23.7109375" customWidth="1"/>
    <col min="3" max="3" width="29.42578125" customWidth="1"/>
    <col min="4" max="4" width="29" customWidth="1"/>
    <col min="5" max="5" width="29.42578125" customWidth="1"/>
    <col min="6" max="6" width="30.5703125" customWidth="1"/>
    <col min="7" max="33" width="4.7109375" customWidth="1"/>
  </cols>
  <sheetData>
    <row r="1" spans="1:33" ht="15.75">
      <c r="A1" s="76" t="s">
        <v>30</v>
      </c>
      <c r="B1" s="76"/>
      <c r="C1" s="76"/>
      <c r="D1" s="76"/>
      <c r="E1" s="76"/>
      <c r="F1" s="76"/>
    </row>
    <row r="3" spans="1:33">
      <c r="A3" t="s">
        <v>31</v>
      </c>
    </row>
    <row r="5" spans="1:33" ht="15.75">
      <c r="A5" s="77" t="s">
        <v>32</v>
      </c>
      <c r="B5" s="90" t="s">
        <v>33</v>
      </c>
      <c r="C5" s="10">
        <v>1</v>
      </c>
      <c r="D5" s="10">
        <v>2</v>
      </c>
      <c r="E5" s="10">
        <v>3</v>
      </c>
      <c r="F5" s="10">
        <v>4</v>
      </c>
      <c r="G5" s="81" t="s">
        <v>301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pans="1:33" ht="15.75">
      <c r="A6" s="77"/>
      <c r="B6" s="90"/>
      <c r="C6" s="85" t="s">
        <v>35</v>
      </c>
      <c r="D6" s="85" t="s">
        <v>36</v>
      </c>
      <c r="E6" s="85" t="s">
        <v>37</v>
      </c>
      <c r="F6" s="85" t="s">
        <v>38</v>
      </c>
      <c r="G6" s="14">
        <v>1</v>
      </c>
      <c r="H6" s="14">
        <v>2</v>
      </c>
      <c r="I6" s="14">
        <v>3</v>
      </c>
      <c r="J6" s="14">
        <v>4</v>
      </c>
      <c r="K6" s="14">
        <v>5</v>
      </c>
      <c r="L6" s="14">
        <v>6</v>
      </c>
      <c r="M6" s="14">
        <v>7</v>
      </c>
      <c r="N6" s="14">
        <v>8</v>
      </c>
      <c r="O6" s="14">
        <v>9</v>
      </c>
      <c r="P6" s="14">
        <v>10</v>
      </c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4">
        <v>17</v>
      </c>
      <c r="X6" s="14">
        <v>18</v>
      </c>
      <c r="Y6" s="14">
        <v>19</v>
      </c>
      <c r="Z6" s="14">
        <v>20</v>
      </c>
      <c r="AA6" s="14">
        <v>21</v>
      </c>
      <c r="AB6" s="14">
        <v>22</v>
      </c>
      <c r="AC6" s="14">
        <v>23</v>
      </c>
      <c r="AD6" s="14">
        <v>24</v>
      </c>
      <c r="AE6" s="14">
        <v>25</v>
      </c>
      <c r="AF6" s="14">
        <v>26</v>
      </c>
      <c r="AG6" s="14">
        <v>27</v>
      </c>
    </row>
    <row r="7" spans="1:33">
      <c r="A7" s="77"/>
      <c r="B7" s="90"/>
      <c r="C7" s="86"/>
      <c r="D7" s="86"/>
      <c r="E7" s="86"/>
      <c r="F7" s="86"/>
      <c r="G7" s="61" t="str">
        <f>COVER!D66</f>
        <v>AFATS</v>
      </c>
      <c r="H7" s="61" t="str">
        <f>COVER!D67</f>
        <v>AL</v>
      </c>
      <c r="I7" s="61" t="str">
        <f>COVER!D68</f>
        <v>AFA</v>
      </c>
      <c r="J7" s="61" t="str">
        <f>COVER!D69</f>
        <v>AFATS</v>
      </c>
      <c r="K7" s="61" t="str">
        <f>COVER!D70</f>
        <v>AL</v>
      </c>
      <c r="L7" s="61" t="str">
        <f>COVER!D71</f>
        <v>AFA</v>
      </c>
      <c r="M7" s="61" t="str">
        <f>COVER!D72</f>
        <v>AFATS</v>
      </c>
      <c r="N7" s="61" t="str">
        <f>COVER!D73</f>
        <v>AL</v>
      </c>
      <c r="O7" s="61" t="str">
        <f>COVER!D74</f>
        <v>AFA</v>
      </c>
      <c r="P7" s="61" t="str">
        <f>COVER!D75</f>
        <v>AFATS</v>
      </c>
      <c r="Q7" s="61" t="str">
        <f>COVER!D76</f>
        <v>AL</v>
      </c>
      <c r="R7" s="61" t="str">
        <f>COVER!D77</f>
        <v/>
      </c>
      <c r="S7" s="61" t="str">
        <f>COVER!D78</f>
        <v/>
      </c>
      <c r="T7" s="61" t="str">
        <f>COVER!D79</f>
        <v/>
      </c>
      <c r="U7" s="61" t="str">
        <f>COVER!D80</f>
        <v/>
      </c>
      <c r="V7" s="61" t="str">
        <f>COVER!D81</f>
        <v/>
      </c>
      <c r="W7" s="61" t="str">
        <f>COVER!D82</f>
        <v/>
      </c>
      <c r="X7" s="61" t="str">
        <f>COVER!D83</f>
        <v/>
      </c>
      <c r="Y7" s="61" t="str">
        <f>COVER!D84</f>
        <v/>
      </c>
      <c r="Z7" s="61" t="str">
        <f>COVER!D85</f>
        <v/>
      </c>
      <c r="AA7" s="61" t="str">
        <f>COVER!D86</f>
        <v/>
      </c>
      <c r="AB7" s="61" t="str">
        <f>COVER!D87</f>
        <v/>
      </c>
      <c r="AC7" s="61" t="str">
        <f>COVER!D88</f>
        <v/>
      </c>
      <c r="AD7" s="61" t="str">
        <f>COVER!D89</f>
        <v/>
      </c>
      <c r="AE7" s="61" t="str">
        <f>COVER!D90</f>
        <v/>
      </c>
      <c r="AF7" s="61" t="str">
        <f>COVER!D91</f>
        <v/>
      </c>
      <c r="AG7" s="61" t="str">
        <f>COVER!D92</f>
        <v/>
      </c>
    </row>
    <row r="8" spans="1:33" ht="38.25">
      <c r="A8" s="91">
        <v>1</v>
      </c>
      <c r="B8" s="12" t="s">
        <v>39</v>
      </c>
      <c r="C8" s="13" t="s">
        <v>40</v>
      </c>
      <c r="D8" s="13" t="s">
        <v>41</v>
      </c>
      <c r="E8" s="13" t="s">
        <v>42</v>
      </c>
      <c r="F8" s="13" t="s">
        <v>43</v>
      </c>
      <c r="G8" s="38">
        <v>3</v>
      </c>
      <c r="H8" s="38">
        <v>4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spans="1:33" ht="38.25">
      <c r="A9" s="91"/>
      <c r="B9" s="12" t="s">
        <v>44</v>
      </c>
      <c r="C9" s="13" t="s">
        <v>45</v>
      </c>
      <c r="D9" s="13" t="s">
        <v>46</v>
      </c>
      <c r="E9" s="13" t="s">
        <v>47</v>
      </c>
      <c r="F9" s="13" t="s">
        <v>48</v>
      </c>
      <c r="G9" s="38">
        <v>3</v>
      </c>
      <c r="H9" s="38">
        <v>4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1:33" ht="38.25">
      <c r="A10" s="91"/>
      <c r="B10" s="12" t="s">
        <v>49</v>
      </c>
      <c r="C10" s="13" t="s">
        <v>50</v>
      </c>
      <c r="D10" s="13" t="s">
        <v>51</v>
      </c>
      <c r="E10" s="13" t="s">
        <v>52</v>
      </c>
      <c r="F10" s="13" t="s">
        <v>53</v>
      </c>
      <c r="G10" s="38">
        <v>3</v>
      </c>
      <c r="H10" s="38">
        <v>4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1:33" ht="76.5">
      <c r="A11" s="91">
        <v>3</v>
      </c>
      <c r="B11" s="12" t="s">
        <v>54</v>
      </c>
      <c r="C11" s="13" t="s">
        <v>55</v>
      </c>
      <c r="D11" s="13" t="s">
        <v>56</v>
      </c>
      <c r="E11" s="13" t="s">
        <v>57</v>
      </c>
      <c r="F11" s="13" t="s">
        <v>58</v>
      </c>
      <c r="G11" s="38">
        <v>3</v>
      </c>
      <c r="H11" s="38">
        <v>4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ht="63.75">
      <c r="A12" s="91"/>
      <c r="B12" s="12" t="s">
        <v>59</v>
      </c>
      <c r="C12" s="13" t="s">
        <v>60</v>
      </c>
      <c r="D12" s="13" t="s">
        <v>61</v>
      </c>
      <c r="E12" s="13" t="s">
        <v>62</v>
      </c>
      <c r="F12" s="13" t="s">
        <v>63</v>
      </c>
      <c r="G12" s="38">
        <v>3</v>
      </c>
      <c r="H12" s="38">
        <v>4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</row>
    <row r="13" spans="1:33" ht="51">
      <c r="A13" s="91"/>
      <c r="B13" s="12" t="s">
        <v>64</v>
      </c>
      <c r="C13" s="13" t="s">
        <v>65</v>
      </c>
      <c r="D13" s="13" t="s">
        <v>66</v>
      </c>
      <c r="E13" s="13" t="s">
        <v>67</v>
      </c>
      <c r="F13" s="13" t="s">
        <v>68</v>
      </c>
      <c r="G13" s="38">
        <v>3</v>
      </c>
      <c r="H13" s="38">
        <v>4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</row>
    <row r="14" spans="1:33" ht="76.5">
      <c r="A14" s="91"/>
      <c r="B14" s="12" t="s">
        <v>69</v>
      </c>
      <c r="C14" s="13" t="s">
        <v>70</v>
      </c>
      <c r="D14" s="13" t="s">
        <v>71</v>
      </c>
      <c r="E14" s="13" t="s">
        <v>72</v>
      </c>
      <c r="F14" s="13" t="s">
        <v>73</v>
      </c>
      <c r="G14" s="38">
        <v>3</v>
      </c>
      <c r="H14" s="38">
        <v>3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</row>
    <row r="16" spans="1:33" ht="15.75">
      <c r="A16" s="76" t="s">
        <v>74</v>
      </c>
      <c r="B16" s="76"/>
      <c r="C16" s="76"/>
      <c r="D16" s="76"/>
      <c r="E16" s="76"/>
      <c r="F16" s="76"/>
    </row>
    <row r="18" spans="1:33">
      <c r="A18" t="s">
        <v>31</v>
      </c>
    </row>
    <row r="20" spans="1:33" ht="15.75">
      <c r="A20" s="77" t="s">
        <v>32</v>
      </c>
      <c r="B20" s="90" t="s">
        <v>33</v>
      </c>
      <c r="C20" s="10">
        <v>1</v>
      </c>
      <c r="D20" s="10">
        <v>2</v>
      </c>
      <c r="E20" s="10">
        <v>3</v>
      </c>
      <c r="F20" s="10">
        <v>4</v>
      </c>
      <c r="G20" s="81" t="s">
        <v>34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</row>
    <row r="21" spans="1:33" ht="15.75">
      <c r="A21" s="77"/>
      <c r="B21" s="90"/>
      <c r="C21" s="85" t="s">
        <v>35</v>
      </c>
      <c r="D21" s="85" t="s">
        <v>36</v>
      </c>
      <c r="E21" s="85" t="s">
        <v>37</v>
      </c>
      <c r="F21" s="85" t="s">
        <v>38</v>
      </c>
      <c r="G21" s="14">
        <v>1</v>
      </c>
      <c r="H21" s="14">
        <v>2</v>
      </c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4">
        <v>10</v>
      </c>
      <c r="Q21" s="14">
        <v>11</v>
      </c>
      <c r="R21" s="14">
        <v>12</v>
      </c>
      <c r="S21" s="14">
        <v>13</v>
      </c>
      <c r="T21" s="14">
        <v>14</v>
      </c>
      <c r="U21" s="14">
        <v>15</v>
      </c>
      <c r="V21" s="14">
        <v>16</v>
      </c>
      <c r="W21" s="14">
        <v>17</v>
      </c>
      <c r="X21" s="14">
        <v>18</v>
      </c>
      <c r="Y21" s="14">
        <v>19</v>
      </c>
      <c r="Z21" s="14">
        <v>20</v>
      </c>
      <c r="AA21" s="14">
        <v>21</v>
      </c>
      <c r="AB21" s="14">
        <v>22</v>
      </c>
      <c r="AC21" s="14">
        <v>23</v>
      </c>
      <c r="AD21" s="14">
        <v>24</v>
      </c>
      <c r="AE21" s="14">
        <v>25</v>
      </c>
      <c r="AF21" s="14">
        <v>26</v>
      </c>
      <c r="AG21" s="14">
        <v>27</v>
      </c>
    </row>
    <row r="22" spans="1:33" ht="15.75">
      <c r="A22" s="77"/>
      <c r="B22" s="90"/>
      <c r="C22" s="86"/>
      <c r="D22" s="86"/>
      <c r="E22" s="86"/>
      <c r="F22" s="86"/>
      <c r="G22" s="15" t="str">
        <f>G7</f>
        <v>AFATS</v>
      </c>
      <c r="H22" s="15" t="str">
        <f t="shared" ref="H22:AG22" si="0">H7</f>
        <v>AL</v>
      </c>
      <c r="I22" s="15" t="str">
        <f t="shared" si="0"/>
        <v>AFA</v>
      </c>
      <c r="J22" s="15" t="str">
        <f t="shared" si="0"/>
        <v>AFATS</v>
      </c>
      <c r="K22" s="15" t="str">
        <f t="shared" si="0"/>
        <v>AL</v>
      </c>
      <c r="L22" s="15" t="str">
        <f t="shared" si="0"/>
        <v>AFA</v>
      </c>
      <c r="M22" s="15" t="str">
        <f t="shared" si="0"/>
        <v>AFATS</v>
      </c>
      <c r="N22" s="15" t="str">
        <f t="shared" si="0"/>
        <v>AL</v>
      </c>
      <c r="O22" s="15" t="str">
        <f t="shared" si="0"/>
        <v>AFA</v>
      </c>
      <c r="P22" s="15" t="str">
        <f t="shared" si="0"/>
        <v>AFATS</v>
      </c>
      <c r="Q22" s="15" t="str">
        <f t="shared" si="0"/>
        <v>AL</v>
      </c>
      <c r="R22" s="15" t="str">
        <f t="shared" si="0"/>
        <v/>
      </c>
      <c r="S22" s="15" t="str">
        <f t="shared" si="0"/>
        <v/>
      </c>
      <c r="T22" s="15" t="str">
        <f t="shared" si="0"/>
        <v/>
      </c>
      <c r="U22" s="15" t="str">
        <f t="shared" si="0"/>
        <v/>
      </c>
      <c r="V22" s="15" t="str">
        <f t="shared" si="0"/>
        <v/>
      </c>
      <c r="W22" s="15" t="str">
        <f t="shared" si="0"/>
        <v/>
      </c>
      <c r="X22" s="15" t="str">
        <f t="shared" si="0"/>
        <v/>
      </c>
      <c r="Y22" s="15" t="str">
        <f t="shared" si="0"/>
        <v/>
      </c>
      <c r="Z22" s="15" t="str">
        <f t="shared" si="0"/>
        <v/>
      </c>
      <c r="AA22" s="15" t="str">
        <f t="shared" si="0"/>
        <v/>
      </c>
      <c r="AB22" s="15" t="str">
        <f t="shared" si="0"/>
        <v/>
      </c>
      <c r="AC22" s="15" t="str">
        <f t="shared" si="0"/>
        <v/>
      </c>
      <c r="AD22" s="15" t="str">
        <f t="shared" si="0"/>
        <v/>
      </c>
      <c r="AE22" s="15" t="str">
        <f t="shared" si="0"/>
        <v/>
      </c>
      <c r="AF22" s="15" t="str">
        <f t="shared" si="0"/>
        <v/>
      </c>
      <c r="AG22" s="15" t="str">
        <f t="shared" si="0"/>
        <v/>
      </c>
    </row>
    <row r="23" spans="1:33" ht="38.25">
      <c r="A23" s="87">
        <v>1</v>
      </c>
      <c r="B23" s="12" t="s">
        <v>75</v>
      </c>
      <c r="C23" s="13" t="s">
        <v>76</v>
      </c>
      <c r="D23" s="13" t="s">
        <v>77</v>
      </c>
      <c r="E23" s="13" t="s">
        <v>78</v>
      </c>
      <c r="F23" s="13" t="s">
        <v>79</v>
      </c>
      <c r="G23" s="38">
        <v>4</v>
      </c>
      <c r="H23" s="38">
        <v>3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spans="1:33" ht="51">
      <c r="A24" s="88"/>
      <c r="B24" s="12" t="s">
        <v>80</v>
      </c>
      <c r="C24" s="13" t="s">
        <v>81</v>
      </c>
      <c r="D24" s="13" t="s">
        <v>82</v>
      </c>
      <c r="E24" s="13" t="s">
        <v>83</v>
      </c>
      <c r="F24" s="13" t="s">
        <v>84</v>
      </c>
      <c r="G24" s="38">
        <v>3</v>
      </c>
      <c r="H24" s="38">
        <v>4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52"/>
      <c r="X24" s="38"/>
      <c r="Y24" s="38"/>
      <c r="Z24" s="38"/>
      <c r="AA24" s="38"/>
      <c r="AB24" s="38"/>
      <c r="AC24" s="38"/>
      <c r="AD24" s="38"/>
      <c r="AE24" s="38"/>
      <c r="AF24" s="38"/>
      <c r="AG24" s="38"/>
    </row>
    <row r="25" spans="1:33" ht="51">
      <c r="A25" s="88"/>
      <c r="B25" s="12" t="s">
        <v>85</v>
      </c>
      <c r="C25" s="13" t="s">
        <v>86</v>
      </c>
      <c r="D25" s="13" t="s">
        <v>87</v>
      </c>
      <c r="E25" s="13" t="s">
        <v>88</v>
      </c>
      <c r="F25" s="13" t="s">
        <v>89</v>
      </c>
      <c r="G25" s="38">
        <v>4</v>
      </c>
      <c r="H25" s="38">
        <v>3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</row>
    <row r="26" spans="1:33" ht="63.75">
      <c r="A26" s="88"/>
      <c r="B26" s="12" t="s">
        <v>90</v>
      </c>
      <c r="C26" s="13" t="s">
        <v>91</v>
      </c>
      <c r="D26" s="13" t="s">
        <v>92</v>
      </c>
      <c r="E26" s="13" t="s">
        <v>93</v>
      </c>
      <c r="F26" s="13" t="s">
        <v>94</v>
      </c>
      <c r="G26" s="38">
        <v>3</v>
      </c>
      <c r="H26" s="38">
        <v>4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</row>
    <row r="27" spans="1:33" ht="63.75">
      <c r="A27" s="88"/>
      <c r="B27" s="12" t="s">
        <v>95</v>
      </c>
      <c r="C27" s="13" t="s">
        <v>96</v>
      </c>
      <c r="D27" s="13" t="s">
        <v>97</v>
      </c>
      <c r="E27" s="13" t="s">
        <v>98</v>
      </c>
      <c r="F27" s="13" t="s">
        <v>99</v>
      </c>
      <c r="G27" s="38">
        <v>4</v>
      </c>
      <c r="H27" s="38">
        <v>3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</row>
    <row r="28" spans="1:33" ht="51">
      <c r="A28" s="88"/>
      <c r="B28" s="12" t="s">
        <v>100</v>
      </c>
      <c r="C28" s="13" t="s">
        <v>101</v>
      </c>
      <c r="D28" s="13" t="s">
        <v>102</v>
      </c>
      <c r="E28" s="13" t="s">
        <v>103</v>
      </c>
      <c r="F28" s="13" t="s">
        <v>104</v>
      </c>
      <c r="G28" s="38">
        <v>3</v>
      </c>
      <c r="H28" s="38">
        <v>4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</row>
    <row r="29" spans="1:33" ht="63.75">
      <c r="A29" s="88"/>
      <c r="B29" s="12" t="s">
        <v>105</v>
      </c>
      <c r="C29" s="13" t="s">
        <v>106</v>
      </c>
      <c r="D29" s="13" t="s">
        <v>107</v>
      </c>
      <c r="E29" s="13" t="s">
        <v>108</v>
      </c>
      <c r="F29" s="13" t="s">
        <v>109</v>
      </c>
      <c r="G29" s="38">
        <v>4</v>
      </c>
      <c r="H29" s="38">
        <v>3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</row>
    <row r="30" spans="1:33" ht="76.5">
      <c r="A30" s="89"/>
      <c r="B30" s="12" t="s">
        <v>110</v>
      </c>
      <c r="C30" s="13" t="s">
        <v>111</v>
      </c>
      <c r="D30" s="13" t="s">
        <v>112</v>
      </c>
      <c r="E30" s="13" t="s">
        <v>113</v>
      </c>
      <c r="F30" s="13" t="s">
        <v>114</v>
      </c>
      <c r="G30" s="38">
        <v>3</v>
      </c>
      <c r="H30" s="38">
        <v>4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</row>
    <row r="32" spans="1:33" ht="15.75">
      <c r="A32" s="76" t="s">
        <v>115</v>
      </c>
      <c r="B32" s="76"/>
      <c r="C32" s="76"/>
      <c r="D32" s="76"/>
      <c r="E32" s="76"/>
      <c r="F32" s="76"/>
    </row>
    <row r="34" spans="1:33">
      <c r="A34" t="s">
        <v>31</v>
      </c>
    </row>
    <row r="36" spans="1:33" ht="15.75">
      <c r="A36" s="77" t="s">
        <v>32</v>
      </c>
      <c r="B36" s="90" t="s">
        <v>33</v>
      </c>
      <c r="C36" s="10">
        <v>1</v>
      </c>
      <c r="D36" s="10">
        <v>2</v>
      </c>
      <c r="E36" s="10">
        <v>3</v>
      </c>
      <c r="F36" s="10">
        <v>4</v>
      </c>
      <c r="G36" s="81" t="s">
        <v>34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</row>
    <row r="37" spans="1:33" ht="15.75">
      <c r="A37" s="77"/>
      <c r="B37" s="90"/>
      <c r="C37" s="85" t="s">
        <v>35</v>
      </c>
      <c r="D37" s="85" t="s">
        <v>36</v>
      </c>
      <c r="E37" s="85" t="s">
        <v>37</v>
      </c>
      <c r="F37" s="85" t="s">
        <v>38</v>
      </c>
      <c r="G37" s="14">
        <v>1</v>
      </c>
      <c r="H37" s="14">
        <v>2</v>
      </c>
      <c r="I37" s="14">
        <v>3</v>
      </c>
      <c r="J37" s="14">
        <v>4</v>
      </c>
      <c r="K37" s="14">
        <v>5</v>
      </c>
      <c r="L37" s="14">
        <v>6</v>
      </c>
      <c r="M37" s="14">
        <v>7</v>
      </c>
      <c r="N37" s="14">
        <v>8</v>
      </c>
      <c r="O37" s="14">
        <v>9</v>
      </c>
      <c r="P37" s="14">
        <v>10</v>
      </c>
      <c r="Q37" s="14">
        <v>11</v>
      </c>
      <c r="R37" s="14">
        <v>12</v>
      </c>
      <c r="S37" s="14">
        <v>13</v>
      </c>
      <c r="T37" s="14">
        <v>14</v>
      </c>
      <c r="U37" s="14">
        <v>15</v>
      </c>
      <c r="V37" s="14">
        <v>16</v>
      </c>
      <c r="W37" s="14">
        <v>17</v>
      </c>
      <c r="X37" s="14">
        <v>18</v>
      </c>
      <c r="Y37" s="14">
        <v>19</v>
      </c>
      <c r="Z37" s="14">
        <v>20</v>
      </c>
      <c r="AA37" s="14">
        <v>21</v>
      </c>
      <c r="AB37" s="14">
        <v>22</v>
      </c>
      <c r="AC37" s="14">
        <v>23</v>
      </c>
      <c r="AD37" s="14">
        <v>24</v>
      </c>
      <c r="AE37" s="14">
        <v>25</v>
      </c>
      <c r="AF37" s="14">
        <v>26</v>
      </c>
      <c r="AG37" s="14">
        <v>27</v>
      </c>
    </row>
    <row r="38" spans="1:33" ht="15.75">
      <c r="A38" s="77"/>
      <c r="B38" s="90"/>
      <c r="C38" s="86"/>
      <c r="D38" s="86"/>
      <c r="E38" s="86"/>
      <c r="F38" s="86"/>
      <c r="G38" s="15" t="str">
        <f>G7</f>
        <v>AFATS</v>
      </c>
      <c r="H38" s="15" t="str">
        <f t="shared" ref="H38:AG38" si="1">H7</f>
        <v>AL</v>
      </c>
      <c r="I38" s="15" t="str">
        <f t="shared" si="1"/>
        <v>AFA</v>
      </c>
      <c r="J38" s="15" t="str">
        <f t="shared" si="1"/>
        <v>AFATS</v>
      </c>
      <c r="K38" s="15" t="str">
        <f t="shared" si="1"/>
        <v>AL</v>
      </c>
      <c r="L38" s="15" t="str">
        <f t="shared" si="1"/>
        <v>AFA</v>
      </c>
      <c r="M38" s="15" t="str">
        <f t="shared" si="1"/>
        <v>AFATS</v>
      </c>
      <c r="N38" s="15" t="str">
        <f t="shared" si="1"/>
        <v>AL</v>
      </c>
      <c r="O38" s="15" t="str">
        <f t="shared" si="1"/>
        <v>AFA</v>
      </c>
      <c r="P38" s="15" t="str">
        <f t="shared" si="1"/>
        <v>AFATS</v>
      </c>
      <c r="Q38" s="15" t="str">
        <f t="shared" si="1"/>
        <v>AL</v>
      </c>
      <c r="R38" s="15" t="str">
        <f t="shared" si="1"/>
        <v/>
      </c>
      <c r="S38" s="15" t="str">
        <f t="shared" si="1"/>
        <v/>
      </c>
      <c r="T38" s="15" t="str">
        <f t="shared" si="1"/>
        <v/>
      </c>
      <c r="U38" s="15" t="str">
        <f t="shared" si="1"/>
        <v/>
      </c>
      <c r="V38" s="15" t="str">
        <f t="shared" si="1"/>
        <v/>
      </c>
      <c r="W38" s="15" t="str">
        <f t="shared" si="1"/>
        <v/>
      </c>
      <c r="X38" s="15" t="str">
        <f t="shared" si="1"/>
        <v/>
      </c>
      <c r="Y38" s="15" t="str">
        <f t="shared" si="1"/>
        <v/>
      </c>
      <c r="Z38" s="15" t="str">
        <f t="shared" si="1"/>
        <v/>
      </c>
      <c r="AA38" s="15" t="str">
        <f t="shared" si="1"/>
        <v/>
      </c>
      <c r="AB38" s="15" t="str">
        <f t="shared" si="1"/>
        <v/>
      </c>
      <c r="AC38" s="15" t="str">
        <f t="shared" si="1"/>
        <v/>
      </c>
      <c r="AD38" s="15" t="str">
        <f t="shared" si="1"/>
        <v/>
      </c>
      <c r="AE38" s="15" t="str">
        <f t="shared" si="1"/>
        <v/>
      </c>
      <c r="AF38" s="15" t="str">
        <f t="shared" si="1"/>
        <v/>
      </c>
      <c r="AG38" s="15" t="str">
        <f t="shared" si="1"/>
        <v/>
      </c>
    </row>
    <row r="39" spans="1:33" ht="38.25">
      <c r="A39" s="87">
        <v>1</v>
      </c>
      <c r="B39" s="12" t="s">
        <v>39</v>
      </c>
      <c r="C39" s="13" t="s">
        <v>40</v>
      </c>
      <c r="D39" s="13" t="s">
        <v>41</v>
      </c>
      <c r="E39" s="13" t="s">
        <v>42</v>
      </c>
      <c r="F39" s="13" t="s">
        <v>43</v>
      </c>
      <c r="G39" s="38">
        <v>3</v>
      </c>
      <c r="H39" s="38">
        <v>3</v>
      </c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</row>
    <row r="40" spans="1:33" ht="38.25">
      <c r="A40" s="88"/>
      <c r="B40" s="12" t="s">
        <v>44</v>
      </c>
      <c r="C40" s="13" t="s">
        <v>45</v>
      </c>
      <c r="D40" s="13" t="s">
        <v>46</v>
      </c>
      <c r="E40" s="13" t="s">
        <v>47</v>
      </c>
      <c r="F40" s="13" t="s">
        <v>48</v>
      </c>
      <c r="G40" s="38">
        <v>3</v>
      </c>
      <c r="H40" s="38">
        <v>3</v>
      </c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</row>
    <row r="41" spans="1:33" ht="38.25">
      <c r="A41" s="88"/>
      <c r="B41" s="12" t="s">
        <v>49</v>
      </c>
      <c r="C41" s="13" t="s">
        <v>50</v>
      </c>
      <c r="D41" s="13" t="s">
        <v>51</v>
      </c>
      <c r="E41" s="13" t="s">
        <v>52</v>
      </c>
      <c r="F41" s="13" t="s">
        <v>53</v>
      </c>
      <c r="G41" s="38">
        <v>3</v>
      </c>
      <c r="H41" s="38">
        <v>3</v>
      </c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</row>
    <row r="42" spans="1:33" ht="51">
      <c r="A42" s="87">
        <v>4</v>
      </c>
      <c r="B42" s="12" t="s">
        <v>116</v>
      </c>
      <c r="C42" s="13" t="s">
        <v>117</v>
      </c>
      <c r="D42" s="13" t="s">
        <v>118</v>
      </c>
      <c r="E42" s="13" t="s">
        <v>119</v>
      </c>
      <c r="F42" s="13" t="s">
        <v>120</v>
      </c>
      <c r="G42" s="38">
        <v>3</v>
      </c>
      <c r="H42" s="38">
        <v>3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</row>
    <row r="43" spans="1:33" ht="51">
      <c r="A43" s="88"/>
      <c r="B43" s="12" t="s">
        <v>121</v>
      </c>
      <c r="C43" s="13" t="s">
        <v>122</v>
      </c>
      <c r="D43" s="13" t="s">
        <v>123</v>
      </c>
      <c r="E43" s="13" t="s">
        <v>124</v>
      </c>
      <c r="F43" s="13" t="s">
        <v>125</v>
      </c>
      <c r="G43" s="38">
        <v>3</v>
      </c>
      <c r="H43" s="38">
        <v>3</v>
      </c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</row>
    <row r="44" spans="1:33" ht="51">
      <c r="A44" s="88"/>
      <c r="B44" s="12" t="s">
        <v>126</v>
      </c>
      <c r="C44" s="13" t="s">
        <v>127</v>
      </c>
      <c r="D44" s="13" t="s">
        <v>128</v>
      </c>
      <c r="E44" s="13" t="s">
        <v>129</v>
      </c>
      <c r="F44" s="13" t="s">
        <v>130</v>
      </c>
      <c r="G44" s="38">
        <v>3</v>
      </c>
      <c r="H44" s="38">
        <v>3</v>
      </c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</row>
    <row r="45" spans="1:33" ht="38.25">
      <c r="A45" s="88"/>
      <c r="B45" s="12" t="s">
        <v>131</v>
      </c>
      <c r="C45" s="13" t="s">
        <v>132</v>
      </c>
      <c r="D45" s="13" t="s">
        <v>133</v>
      </c>
      <c r="E45" s="13" t="s">
        <v>134</v>
      </c>
      <c r="F45" s="13" t="s">
        <v>135</v>
      </c>
      <c r="G45" s="38">
        <v>3</v>
      </c>
      <c r="H45" s="38">
        <v>3</v>
      </c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</row>
    <row r="46" spans="1:33" ht="58.9" customHeight="1">
      <c r="A46" s="89"/>
      <c r="B46" s="12" t="s">
        <v>136</v>
      </c>
      <c r="C46" s="13" t="s">
        <v>137</v>
      </c>
      <c r="D46" s="13" t="s">
        <v>138</v>
      </c>
      <c r="E46" s="13" t="s">
        <v>139</v>
      </c>
      <c r="F46" s="13" t="s">
        <v>140</v>
      </c>
      <c r="G46" s="38">
        <v>3</v>
      </c>
      <c r="H46" s="38">
        <v>3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</row>
    <row r="47" spans="1:33" ht="60" customHeight="1">
      <c r="A47" s="82">
        <v>5</v>
      </c>
      <c r="B47" s="12" t="s">
        <v>334</v>
      </c>
      <c r="C47" s="13" t="s">
        <v>339</v>
      </c>
      <c r="D47" s="13" t="s">
        <v>336</v>
      </c>
      <c r="E47" s="13" t="s">
        <v>337</v>
      </c>
      <c r="F47" s="13" t="s">
        <v>338</v>
      </c>
      <c r="G47" s="38">
        <v>3</v>
      </c>
      <c r="H47" s="38">
        <v>3</v>
      </c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</row>
    <row r="48" spans="1:33" ht="58.9" customHeight="1">
      <c r="A48" s="83"/>
      <c r="B48" s="12" t="s">
        <v>335</v>
      </c>
      <c r="C48" s="13" t="s">
        <v>340</v>
      </c>
      <c r="D48" s="13" t="s">
        <v>341</v>
      </c>
      <c r="E48" s="13" t="s">
        <v>342</v>
      </c>
      <c r="F48" s="13" t="s">
        <v>343</v>
      </c>
      <c r="G48" s="38">
        <v>3</v>
      </c>
      <c r="H48" s="38">
        <v>3</v>
      </c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</row>
    <row r="49" spans="1:33" ht="58.9" customHeight="1">
      <c r="A49" s="84"/>
      <c r="B49" s="12" t="s">
        <v>344</v>
      </c>
      <c r="C49" s="13" t="s">
        <v>345</v>
      </c>
      <c r="D49" s="13" t="s">
        <v>346</v>
      </c>
      <c r="E49" s="13" t="s">
        <v>347</v>
      </c>
      <c r="F49" s="13" t="s">
        <v>348</v>
      </c>
      <c r="G49" s="38">
        <v>3</v>
      </c>
      <c r="H49" s="38">
        <v>3</v>
      </c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</row>
  </sheetData>
  <sheetProtection selectLockedCells="1" selectUnlockedCells="1"/>
  <protectedRanges>
    <protectedRange algorithmName="SHA-512" hashValue="mAW/3adhvHURZS11E3jwoax2o2qP//SdS9bbqWOx4CU5iD5+qeWWyzQBzik6ZPLKkEGtVTy9EWCz8ephBsXmqA==" saltValue="jes1ecSNyyVqRWiQaOf67w==" spinCount="100000" sqref="AG8:AG14 AF13:AF14" name="Range1_1"/>
  </protectedRanges>
  <mergeCells count="30">
    <mergeCell ref="G5:AG5"/>
    <mergeCell ref="G20:AG20"/>
    <mergeCell ref="G36:AG36"/>
    <mergeCell ref="A32:F32"/>
    <mergeCell ref="A36:A38"/>
    <mergeCell ref="B36:B38"/>
    <mergeCell ref="A16:F16"/>
    <mergeCell ref="A20:A22"/>
    <mergeCell ref="B20:B22"/>
    <mergeCell ref="A23:A30"/>
    <mergeCell ref="C21:C22"/>
    <mergeCell ref="D21:D22"/>
    <mergeCell ref="E21:E22"/>
    <mergeCell ref="F21:F22"/>
    <mergeCell ref="A1:F1"/>
    <mergeCell ref="A5:A7"/>
    <mergeCell ref="B5:B7"/>
    <mergeCell ref="A8:A10"/>
    <mergeCell ref="A11:A14"/>
    <mergeCell ref="F6:F7"/>
    <mergeCell ref="E6:E7"/>
    <mergeCell ref="D6:D7"/>
    <mergeCell ref="C6:C7"/>
    <mergeCell ref="A47:A49"/>
    <mergeCell ref="C37:C38"/>
    <mergeCell ref="D37:D38"/>
    <mergeCell ref="E37:E38"/>
    <mergeCell ref="F37:F38"/>
    <mergeCell ref="A39:A41"/>
    <mergeCell ref="A42:A4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4" max="4" width="9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B1:R12"/>
  <sheetViews>
    <sheetView topLeftCell="B1" zoomScaleNormal="10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B1:R12"/>
  <sheetViews>
    <sheetView topLeftCell="C1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2:18" ht="19.149999999999999" customHeight="1">
      <c r="B1" s="36"/>
    </row>
    <row r="2" spans="2:18" ht="21.6" customHeight="1">
      <c r="B2" s="36"/>
    </row>
    <row r="3" spans="2:18" ht="21.6" customHeight="1">
      <c r="B3" s="36"/>
    </row>
    <row r="4" spans="2:18" ht="21" customHeight="1">
      <c r="B4" s="36"/>
    </row>
    <row r="6" spans="2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2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2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2:18">
      <c r="B9" s="5"/>
      <c r="C9" s="4"/>
      <c r="D9" s="47"/>
      <c r="E9" s="4"/>
      <c r="F9" s="47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46"/>
    </row>
    <row r="10" spans="2:18" ht="55.15" customHeight="1">
      <c r="B10" s="5"/>
      <c r="C10" s="1"/>
      <c r="D10" s="1"/>
      <c r="E10" s="1"/>
      <c r="F10" s="1"/>
      <c r="G10" s="4"/>
      <c r="H10" s="46"/>
      <c r="I10" s="4"/>
      <c r="J10" s="47"/>
      <c r="K10" s="1"/>
      <c r="L10" s="1"/>
      <c r="M10" s="1"/>
      <c r="N10" s="1"/>
      <c r="O10" s="4"/>
      <c r="P10" s="47"/>
      <c r="Q10" s="4"/>
      <c r="R10" s="46"/>
    </row>
    <row r="11" spans="2:18">
      <c r="B11" s="5"/>
      <c r="C11" s="1"/>
      <c r="D11" s="1"/>
      <c r="E11" s="1"/>
      <c r="F11" s="1"/>
      <c r="G11" s="4"/>
      <c r="H11" s="46"/>
      <c r="I11" s="4"/>
      <c r="J11" s="47"/>
      <c r="K11" s="4"/>
      <c r="L11" s="47"/>
      <c r="M11" s="1"/>
      <c r="N11" s="1"/>
      <c r="O11" s="1"/>
      <c r="P11" s="1"/>
      <c r="Q11" s="4"/>
      <c r="R11" s="46"/>
    </row>
    <row r="12" spans="2:18">
      <c r="B12" s="3"/>
      <c r="C12" s="1"/>
      <c r="D12" s="1"/>
      <c r="E12" s="1"/>
      <c r="F12" s="1"/>
      <c r="G12" s="4"/>
      <c r="H12" s="46"/>
      <c r="I12" s="1"/>
      <c r="J12" s="1"/>
      <c r="K12" s="1"/>
      <c r="L12" s="1"/>
      <c r="M12" s="4"/>
      <c r="N12" s="47"/>
      <c r="O12" s="4"/>
      <c r="P12" s="46"/>
      <c r="Q12" s="4"/>
      <c r="R12" s="46"/>
    </row>
  </sheetData>
  <sheetProtection selectLockedCells="1" selectUnlockedCells="1"/>
  <mergeCells count="17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tabColor theme="9" tint="0.39997558519241921"/>
  </sheetPr>
  <dimension ref="A1:Q31"/>
  <sheetViews>
    <sheetView zoomScale="85" zoomScaleNormal="85" workbookViewId="0">
      <pane xSplit="5" ySplit="4" topLeftCell="F5" activePane="bottomRight" state="frozen"/>
      <selection activeCell="P10" sqref="P10"/>
      <selection pane="topRight" activeCell="P10" sqref="P10"/>
      <selection pane="bottomLeft" activeCell="P10" sqref="P10"/>
      <selection pane="bottomRight" activeCell="H3" sqref="H3"/>
    </sheetView>
  </sheetViews>
  <sheetFormatPr defaultRowHeight="15"/>
  <cols>
    <col min="1" max="1" width="5.42578125" customWidth="1"/>
    <col min="2" max="2" width="31.42578125" customWidth="1"/>
    <col min="3" max="3" width="11.7109375" customWidth="1"/>
    <col min="4" max="4" width="19.85546875" customWidth="1"/>
    <col min="5" max="5" width="22.28515625" customWidth="1"/>
    <col min="6" max="17" width="9.28515625" customWidth="1"/>
  </cols>
  <sheetData>
    <row r="1" spans="1:17">
      <c r="A1" s="97" t="s">
        <v>24</v>
      </c>
      <c r="B1" s="97" t="s">
        <v>26</v>
      </c>
      <c r="C1" s="97" t="s">
        <v>25</v>
      </c>
      <c r="D1" s="97" t="s">
        <v>28</v>
      </c>
      <c r="E1" s="97" t="s">
        <v>29</v>
      </c>
      <c r="F1" s="97" t="s">
        <v>296</v>
      </c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>
      <c r="A2" s="97"/>
      <c r="B2" s="97"/>
      <c r="C2" s="97"/>
      <c r="D2" s="97"/>
      <c r="E2" s="97"/>
      <c r="F2" s="57" t="s">
        <v>351</v>
      </c>
      <c r="G2" s="97" t="s">
        <v>353</v>
      </c>
      <c r="H2" s="97"/>
      <c r="I2" s="97" t="s">
        <v>354</v>
      </c>
      <c r="J2" s="97"/>
      <c r="K2" s="97"/>
      <c r="L2" s="97" t="s">
        <v>357</v>
      </c>
      <c r="M2" s="97"/>
      <c r="N2" s="97"/>
      <c r="O2" s="98" t="s">
        <v>361</v>
      </c>
      <c r="P2" s="99"/>
      <c r="Q2" s="100"/>
    </row>
    <row r="3" spans="1:17" ht="33.75">
      <c r="A3" s="97"/>
      <c r="B3" s="97"/>
      <c r="C3" s="97"/>
      <c r="D3" s="97"/>
      <c r="E3" s="97"/>
      <c r="F3" s="44" t="s">
        <v>360</v>
      </c>
      <c r="G3" s="44" t="s">
        <v>352</v>
      </c>
      <c r="H3" s="44" t="s">
        <v>295</v>
      </c>
      <c r="I3" s="44" t="s">
        <v>360</v>
      </c>
      <c r="J3" s="44" t="s">
        <v>356</v>
      </c>
      <c r="K3" s="44" t="s">
        <v>355</v>
      </c>
      <c r="L3" s="44" t="s">
        <v>360</v>
      </c>
      <c r="M3" s="44" t="s">
        <v>356</v>
      </c>
      <c r="N3" s="44" t="s">
        <v>358</v>
      </c>
      <c r="O3" s="44" t="s">
        <v>360</v>
      </c>
      <c r="P3" s="44" t="s">
        <v>359</v>
      </c>
      <c r="Q3" s="44" t="s">
        <v>355</v>
      </c>
    </row>
    <row r="4" spans="1:17">
      <c r="A4" s="97"/>
      <c r="B4" s="97"/>
      <c r="C4" s="97"/>
      <c r="D4" s="97"/>
      <c r="E4" s="97"/>
      <c r="F4" s="45">
        <v>0.15</v>
      </c>
      <c r="G4" s="45">
        <v>0.1</v>
      </c>
      <c r="H4" s="45">
        <v>0.1</v>
      </c>
      <c r="I4" s="45">
        <v>0.05</v>
      </c>
      <c r="J4" s="45">
        <v>0.05</v>
      </c>
      <c r="K4" s="45">
        <v>0.25</v>
      </c>
      <c r="L4" s="45">
        <v>0.05</v>
      </c>
      <c r="M4" s="45">
        <v>0.05</v>
      </c>
      <c r="N4" s="45">
        <v>0.05</v>
      </c>
      <c r="O4" s="45">
        <v>0.05</v>
      </c>
      <c r="P4" s="45">
        <v>0.05</v>
      </c>
      <c r="Q4" s="45">
        <v>0.05</v>
      </c>
    </row>
    <row r="5" spans="1:17" ht="27" customHeight="1">
      <c r="A5" s="9">
        <f>COVER!A66</f>
        <v>1</v>
      </c>
      <c r="B5" s="6" t="str">
        <f>COVER!C66</f>
        <v>ABDULLAH FARIS AULIA TOQHIR SARAGIH</v>
      </c>
      <c r="C5" s="8">
        <f>COVER!B66</f>
        <v>1610213023</v>
      </c>
      <c r="D5" s="8" t="str">
        <f>COVER!E66</f>
        <v>Manajemen</v>
      </c>
      <c r="E5" s="8" t="str">
        <f>COVER!F66</f>
        <v>Fakultas Ekonomi</v>
      </c>
      <c r="F5" s="7">
        <f>(((('Rubrik Kerja Mandiri&amp;Kelompok'!G$8+'Rubrik Kerja Mandiri&amp;Kelompok'!G$9+'Rubrik Kerja Mandiri&amp;Kelompok'!G$10)/(3*4))*0.2)+((('Rubrik Kerja Mandiri&amp;Kelompok'!G$23+'Rubrik Kerja Mandiri&amp;Kelompok'!G$24+'Rubrik Kerja Mandiri&amp;Kelompok'!G$25+'Rubrik Kerja Mandiri&amp;Kelompok'!G$26+'Rubrik Kerja Mandiri&amp;Kelompok'!G$27+'Rubrik Kerja Mandiri&amp;Kelompok'!G$28+'Rubrik Kerja Mandiri&amp;Kelompok'!G$29+'Rubrik Kerja Mandiri&amp;Kelompok'!G$30)/(8*4))*0.5)+((('Rubrik Kerja Mandiri&amp;Kelompok'!G$39+'Rubrik Kerja Mandiri&amp;Kelompok'!G$40+'Rubrik Kerja Mandiri&amp;Kelompok'!G$41)/(3*4))*0.3))*100</f>
        <v>81.25</v>
      </c>
      <c r="G5" s="7">
        <f>'Nilai Pembekalan'!C$8</f>
        <v>90</v>
      </c>
      <c r="H5" s="7">
        <f>(('Rubrik Proposal Kegiatan'!G$8+'Rubrik Proposal Kegiatan'!G$9+'Rubrik Proposal Kegiatan'!G$10+'Rubrik Proposal Kegiatan'!G$11)/(4*4))*100</f>
        <v>87.5</v>
      </c>
      <c r="I5" s="7">
        <f>(('Rubrik Kerja Mandiri&amp;Kelompok'!G$11+'Rubrik Kerja Mandiri&amp;Kelompok'!G$12+'Rubrik Kerja Mandiri&amp;Kelompok'!G$13+'Rubrik Kerja Mandiri&amp;Kelompok'!G$14)/(4*4))*100</f>
        <v>75</v>
      </c>
      <c r="J5" s="7">
        <f>(('Rubrik Log Book Kegiatan'!G$8+'Rubrik Log Book Kegiatan'!G$9+'Rubrik Log Book Kegiatan'!G$10+'Rubrik Log Book Kegiatan'!G$11+'Rubrik Log Book Kegiatan'!G$12+'Rubrik Log Book Kegiatan'!G$13)/(6*4))*100</f>
        <v>87.5</v>
      </c>
      <c r="K5" s="7">
        <f>(('Rubrik Laporan Akhir'!G$8+'Rubrik Laporan Akhir'!G$9+'Rubrik Laporan Akhir'!G$10+'Rubrik Laporan Akhir'!G$11+'Rubrik Laporan Akhir'!G$12+'Rubrik Laporan Akhir'!G$13)/(6*4))*100</f>
        <v>87.5</v>
      </c>
      <c r="L5" s="7">
        <f>(('Rubrik Kerja Mandiri&amp;Kelompok'!G$42+'Rubrik Kerja Mandiri&amp;Kelompok'!G$43+'Rubrik Kerja Mandiri&amp;Kelompok'!G$44+'Rubrik Kerja Mandiri&amp;Kelompok'!G$45+'Rubrik Kerja Mandiri&amp;Kelompok'!G$46)/(5*4))*100</f>
        <v>75</v>
      </c>
      <c r="M5" s="7">
        <f>(('Rubrik Log Book Kegiatan'!G$14+'Rubrik Log Book Kegiatan'!G$15+'Rubrik Log Book Kegiatan'!G$16+'Rubrik Log Book Kegiatan'!G$17)/(4*4))*100</f>
        <v>87.5</v>
      </c>
      <c r="N5" s="7">
        <f>(('Rubrik Video Kegiatan'!G$8+'Rubrik Video Kegiatan'!G$9+'Rubrik Video Kegiatan'!G$10+'Rubrik Video Kegiatan'!G$11+'Rubrik Video Kegiatan'!G$12)/(5*4))*100</f>
        <v>85</v>
      </c>
      <c r="O5" s="7">
        <f>(('Rubrik Kerja Mandiri&amp;Kelompok'!G$47+'Rubrik Kerja Mandiri&amp;Kelompok'!G$48+'Rubrik Kerja Mandiri&amp;Kelompok'!G$49)/(3*4))*100</f>
        <v>75</v>
      </c>
      <c r="P5" s="7">
        <f>(('Rubrik Presentasi dan Diskusi'!G$8+'Rubrik Presentasi dan Diskusi'!G$9+'Rubrik Presentasi dan Diskusi'!G$10+'Rubrik Presentasi dan Diskusi'!G$11+'Rubrik Presentasi dan Diskusi'!G$12+'Rubrik Presentasi dan Diskusi'!G$13+'Rubrik Presentasi dan Diskusi'!G$14+'Rubrik Presentasi dan Diskusi'!G$15)/(8*4))*100</f>
        <v>75</v>
      </c>
      <c r="Q5" s="7">
        <f>(('Rubrik Laporan Akhir'!G$14+'Rubrik Laporan Akhir'!G$15+'Rubrik Laporan Akhir'!G$16)/(3*4))*100</f>
        <v>83.333333333333343</v>
      </c>
    </row>
    <row r="6" spans="1:17" ht="27" customHeight="1">
      <c r="A6" s="9">
        <f>COVER!A67</f>
        <v>2</v>
      </c>
      <c r="B6" s="35" t="str">
        <f>COVER!C67</f>
        <v>ADETIA LESTARI</v>
      </c>
      <c r="C6" s="8">
        <f>COVER!B67</f>
        <v>1610862019</v>
      </c>
      <c r="D6" s="8" t="str">
        <f>COVER!E67</f>
        <v>Ekonomi Pembangunan</v>
      </c>
      <c r="E6" s="8" t="str">
        <f>COVER!F67</f>
        <v>Fakultas Ekonomi</v>
      </c>
      <c r="F6" s="7">
        <f>(((('Rubrik Kerja Mandiri&amp;Kelompok'!H$8+'Rubrik Kerja Mandiri&amp;Kelompok'!H$9+'Rubrik Kerja Mandiri&amp;Kelompok'!H$10)/(3*4))*0.2)+((('Rubrik Kerja Mandiri&amp;Kelompok'!H$23+'Rubrik Kerja Mandiri&amp;Kelompok'!H$24+'Rubrik Kerja Mandiri&amp;Kelompok'!H$25+'Rubrik Kerja Mandiri&amp;Kelompok'!H$26+'Rubrik Kerja Mandiri&amp;Kelompok'!H$27+'Rubrik Kerja Mandiri&amp;Kelompok'!H$28+'Rubrik Kerja Mandiri&amp;Kelompok'!H$29+'Rubrik Kerja Mandiri&amp;Kelompok'!H$30)/(8*4))*0.5)+((('Rubrik Kerja Mandiri&amp;Kelompok'!H$39+'Rubrik Kerja Mandiri&amp;Kelompok'!H$40+'Rubrik Kerja Mandiri&amp;Kelompok'!H$41)/(3*4))*0.3))*100</f>
        <v>86.25</v>
      </c>
      <c r="G6" s="7">
        <f>'Nilai Pembekalan'!D$8</f>
        <v>90</v>
      </c>
      <c r="H6" s="7">
        <f>(('Rubrik Proposal Kegiatan'!H$8+'Rubrik Proposal Kegiatan'!H$9+'Rubrik Proposal Kegiatan'!H$10+'Rubrik Proposal Kegiatan'!H$11)/(4*4))*100</f>
        <v>87.5</v>
      </c>
      <c r="I6" s="7">
        <f>(('Rubrik Kerja Mandiri&amp;Kelompok'!H$11+'Rubrik Kerja Mandiri&amp;Kelompok'!H$12+'Rubrik Kerja Mandiri&amp;Kelompok'!H$13+'Rubrik Kerja Mandiri&amp;Kelompok'!H$14)/(4*4))*100</f>
        <v>93.75</v>
      </c>
      <c r="J6" s="7">
        <f>(('Rubrik Log Book Kegiatan'!H$8+'Rubrik Log Book Kegiatan'!H$9+'Rubrik Log Book Kegiatan'!H$10+'Rubrik Log Book Kegiatan'!H$11+'Rubrik Log Book Kegiatan'!H$12+'Rubrik Log Book Kegiatan'!H$13)/(6*4))*100</f>
        <v>100</v>
      </c>
      <c r="K6" s="7">
        <f>(('Rubrik Laporan Akhir'!H$8+'Rubrik Laporan Akhir'!H$9+'Rubrik Laporan Akhir'!H$10+'Rubrik Laporan Akhir'!H$11+'Rubrik Laporan Akhir'!H$12+'Rubrik Laporan Akhir'!H$13)/(6*4))*100</f>
        <v>87.5</v>
      </c>
      <c r="L6" s="7">
        <f>(('Rubrik Kerja Mandiri&amp;Kelompok'!H$42+'Rubrik Kerja Mandiri&amp;Kelompok'!H$43+'Rubrik Kerja Mandiri&amp;Kelompok'!H$44+'Rubrik Kerja Mandiri&amp;Kelompok'!H$45+'Rubrik Kerja Mandiri&amp;Kelompok'!H$46)/(5*4))*100</f>
        <v>75</v>
      </c>
      <c r="M6" s="7">
        <f>(('Rubrik Log Book Kegiatan'!H$14+'Rubrik Log Book Kegiatan'!H$15+'Rubrik Log Book Kegiatan'!H$16+'Rubrik Log Book Kegiatan'!H$17)/(4*4))*100</f>
        <v>100</v>
      </c>
      <c r="N6" s="7">
        <f>(('Rubrik Video Kegiatan'!H$8+'Rubrik Video Kegiatan'!H$9+'Rubrik Video Kegiatan'!H$10+'Rubrik Video Kegiatan'!H$11+'Rubrik Video Kegiatan'!H$12)/(5*4))*100</f>
        <v>100</v>
      </c>
      <c r="O6" s="7">
        <f>(('Rubrik Kerja Mandiri&amp;Kelompok'!H$47+'Rubrik Kerja Mandiri&amp;Kelompok'!H$48+'Rubrik Kerja Mandiri&amp;Kelompok'!H$49)/(3*4))*100</f>
        <v>75</v>
      </c>
      <c r="P6" s="7">
        <f>(('Rubrik Presentasi dan Diskusi'!H$8+'Rubrik Presentasi dan Diskusi'!H$9+'Rubrik Presentasi dan Diskusi'!H$10+'Rubrik Presentasi dan Diskusi'!H$11+'Rubrik Presentasi dan Diskusi'!H$12+'Rubrik Presentasi dan Diskusi'!H$13+'Rubrik Presentasi dan Diskusi'!H$14+'Rubrik Presentasi dan Diskusi'!H$15)/(8*4))*100</f>
        <v>87.5</v>
      </c>
      <c r="Q6" s="7">
        <f>(('Rubrik Laporan Akhir'!H$14+'Rubrik Laporan Akhir'!H$15+'Rubrik Laporan Akhir'!H$16)/(3*4))*100</f>
        <v>83.333333333333343</v>
      </c>
    </row>
    <row r="7" spans="1:17" ht="27" customHeight="1">
      <c r="A7" s="9">
        <f>COVER!A68</f>
        <v>3</v>
      </c>
      <c r="B7" s="35" t="str">
        <f>COVER!C68</f>
        <v>ABDULLAH FARIS AULIA</v>
      </c>
      <c r="C7" s="8">
        <f>COVER!B68</f>
        <v>1610862010</v>
      </c>
      <c r="D7" s="8">
        <f>COVER!E68</f>
        <v>0</v>
      </c>
      <c r="E7" s="8">
        <f>COVER!F68</f>
        <v>0</v>
      </c>
      <c r="F7" s="7">
        <f>(((('Rubrik Kerja Mandiri&amp;Kelompok'!I$8+'Rubrik Kerja Mandiri&amp;Kelompok'!I$9+'Rubrik Kerja Mandiri&amp;Kelompok'!I$10)/(3*4))*0.2)+((('Rubrik Kerja Mandiri&amp;Kelompok'!I$23+'Rubrik Kerja Mandiri&amp;Kelompok'!I$24+'Rubrik Kerja Mandiri&amp;Kelompok'!I$25+'Rubrik Kerja Mandiri&amp;Kelompok'!I$26+'Rubrik Kerja Mandiri&amp;Kelompok'!I$27+'Rubrik Kerja Mandiri&amp;Kelompok'!I$28+'Rubrik Kerja Mandiri&amp;Kelompok'!I$29+'Rubrik Kerja Mandiri&amp;Kelompok'!I$30)/(8*4))*0.5)+((('Rubrik Kerja Mandiri&amp;Kelompok'!I$39+'Rubrik Kerja Mandiri&amp;Kelompok'!I$40+'Rubrik Kerja Mandiri&amp;Kelompok'!I$41)/(3*4))*0.3))*100</f>
        <v>0</v>
      </c>
      <c r="G7" s="7">
        <f>'Nilai Pembekalan'!E$8</f>
        <v>0</v>
      </c>
      <c r="H7" s="7">
        <f>(('Rubrik Proposal Kegiatan'!I$8+'Rubrik Proposal Kegiatan'!I$9+'Rubrik Proposal Kegiatan'!I$10+'Rubrik Proposal Kegiatan'!I$11)/(4*4))*100</f>
        <v>0</v>
      </c>
      <c r="I7" s="7">
        <f>(('Rubrik Kerja Mandiri&amp;Kelompok'!I$11+'Rubrik Kerja Mandiri&amp;Kelompok'!I$12+'Rubrik Kerja Mandiri&amp;Kelompok'!I$13+'Rubrik Kerja Mandiri&amp;Kelompok'!I$14)/(4*4))*100</f>
        <v>0</v>
      </c>
      <c r="J7" s="7">
        <f>(('Rubrik Log Book Kegiatan'!I$8+'Rubrik Log Book Kegiatan'!I$9+'Rubrik Log Book Kegiatan'!I$10+'Rubrik Log Book Kegiatan'!I$11+'Rubrik Log Book Kegiatan'!I$12+'Rubrik Log Book Kegiatan'!I$13)/(6*4))*100</f>
        <v>0</v>
      </c>
      <c r="K7" s="7">
        <f>(('Rubrik Laporan Akhir'!I$8+'Rubrik Laporan Akhir'!I$9+'Rubrik Laporan Akhir'!I$10+'Rubrik Laporan Akhir'!I$11+'Rubrik Laporan Akhir'!I$12+'Rubrik Laporan Akhir'!I$13)/(6*4))*100</f>
        <v>12.5</v>
      </c>
      <c r="L7" s="7">
        <f>(('Rubrik Kerja Mandiri&amp;Kelompok'!I$42+'Rubrik Kerja Mandiri&amp;Kelompok'!I$43+'Rubrik Kerja Mandiri&amp;Kelompok'!I$44+'Rubrik Kerja Mandiri&amp;Kelompok'!I$45+'Rubrik Kerja Mandiri&amp;Kelompok'!I$46)/(5*4))*100</f>
        <v>0</v>
      </c>
      <c r="M7" s="7">
        <f>(('Rubrik Log Book Kegiatan'!I$14+'Rubrik Log Book Kegiatan'!I$15+'Rubrik Log Book Kegiatan'!I$16+'Rubrik Log Book Kegiatan'!I$17)/(4*4))*100</f>
        <v>0</v>
      </c>
      <c r="N7" s="7">
        <f>(('Rubrik Video Kegiatan'!I$8+'Rubrik Video Kegiatan'!I$9+'Rubrik Video Kegiatan'!I$10+'Rubrik Video Kegiatan'!I$11+'Rubrik Video Kegiatan'!I$12)/(5*4))*100</f>
        <v>0</v>
      </c>
      <c r="O7" s="7">
        <f>(('Rubrik Kerja Mandiri&amp;Kelompok'!I$47+'Rubrik Kerja Mandiri&amp;Kelompok'!I$48+'Rubrik Kerja Mandiri&amp;Kelompok'!I$49)/(3*4))*100</f>
        <v>0</v>
      </c>
      <c r="P7" s="7">
        <f>(('Rubrik Presentasi dan Diskusi'!I$8+'Rubrik Presentasi dan Diskusi'!I$9+'Rubrik Presentasi dan Diskusi'!I$10+'Rubrik Presentasi dan Diskusi'!I$11+'Rubrik Presentasi dan Diskusi'!I$12+'Rubrik Presentasi dan Diskusi'!I$13+'Rubrik Presentasi dan Diskusi'!I$14+'Rubrik Presentasi dan Diskusi'!I$15)/(8*4))*100</f>
        <v>0</v>
      </c>
      <c r="Q7" s="7">
        <f>(('Rubrik Laporan Akhir'!I$14+'Rubrik Laporan Akhir'!I$15+'Rubrik Laporan Akhir'!I$16)/(3*4))*100</f>
        <v>0</v>
      </c>
    </row>
    <row r="8" spans="1:17" ht="27" customHeight="1">
      <c r="A8" s="9">
        <f>COVER!A69</f>
        <v>4</v>
      </c>
      <c r="B8" s="35" t="str">
        <f>COVER!C69</f>
        <v>ABDULLAH FARIS AULIA TOQHIR SARAGIH</v>
      </c>
      <c r="C8" s="8">
        <f>COVER!B69</f>
        <v>0</v>
      </c>
      <c r="D8" s="8">
        <f>COVER!E69</f>
        <v>0</v>
      </c>
      <c r="E8" s="8">
        <f>COVER!F69</f>
        <v>0</v>
      </c>
      <c r="F8" s="7">
        <f>(((('Rubrik Kerja Mandiri&amp;Kelompok'!J$8+'Rubrik Kerja Mandiri&amp;Kelompok'!J$9+'Rubrik Kerja Mandiri&amp;Kelompok'!J$10)/(3*4))*0.2)+((('Rubrik Kerja Mandiri&amp;Kelompok'!J$23+'Rubrik Kerja Mandiri&amp;Kelompok'!J$24+'Rubrik Kerja Mandiri&amp;Kelompok'!J$25+'Rubrik Kerja Mandiri&amp;Kelompok'!J$26+'Rubrik Kerja Mandiri&amp;Kelompok'!J$27+'Rubrik Kerja Mandiri&amp;Kelompok'!J$28+'Rubrik Kerja Mandiri&amp;Kelompok'!J$29+'Rubrik Kerja Mandiri&amp;Kelompok'!J$30)/(8*4))*0.5)+((('Rubrik Kerja Mandiri&amp;Kelompok'!J$39+'Rubrik Kerja Mandiri&amp;Kelompok'!J$40+'Rubrik Kerja Mandiri&amp;Kelompok'!J$41)/(3*4))*0.3))*100</f>
        <v>0</v>
      </c>
      <c r="G8" s="7">
        <f>'Nilai Pembekalan'!F$8</f>
        <v>0</v>
      </c>
      <c r="H8" s="7">
        <f>(('Rubrik Proposal Kegiatan'!J$8+'Rubrik Proposal Kegiatan'!J$9+'Rubrik Proposal Kegiatan'!J$10+'Rubrik Proposal Kegiatan'!J$11)/(4*4))*100</f>
        <v>0</v>
      </c>
      <c r="I8" s="7">
        <f>(('Rubrik Kerja Mandiri&amp;Kelompok'!J$11+'Rubrik Kerja Mandiri&amp;Kelompok'!J$12+'Rubrik Kerja Mandiri&amp;Kelompok'!J$13+'Rubrik Kerja Mandiri&amp;Kelompok'!J$14)/(4*4))*100</f>
        <v>0</v>
      </c>
      <c r="J8" s="7">
        <f>(('Rubrik Log Book Kegiatan'!J$8+'Rubrik Log Book Kegiatan'!J$9+'Rubrik Log Book Kegiatan'!J$10+'Rubrik Log Book Kegiatan'!J$11+'Rubrik Log Book Kegiatan'!J$12+'Rubrik Log Book Kegiatan'!J$13)/(6*4))*100</f>
        <v>0</v>
      </c>
      <c r="K8" s="7">
        <f>(('Rubrik Laporan Akhir'!J$8+'Rubrik Laporan Akhir'!J$9+'Rubrik Laporan Akhir'!J$10+'Rubrik Laporan Akhir'!J$11+'Rubrik Laporan Akhir'!J$12+'Rubrik Laporan Akhir'!J$13)/(6*4))*100</f>
        <v>0</v>
      </c>
      <c r="L8" s="7">
        <f>(('Rubrik Kerja Mandiri&amp;Kelompok'!J$42+'Rubrik Kerja Mandiri&amp;Kelompok'!J$43+'Rubrik Kerja Mandiri&amp;Kelompok'!J$44+'Rubrik Kerja Mandiri&amp;Kelompok'!J$45+'Rubrik Kerja Mandiri&amp;Kelompok'!J$46)/(5*4))*100</f>
        <v>0</v>
      </c>
      <c r="M8" s="7">
        <f>(('Rubrik Log Book Kegiatan'!J$14+'Rubrik Log Book Kegiatan'!J$15+'Rubrik Log Book Kegiatan'!J$16+'Rubrik Log Book Kegiatan'!J$17)/(4*4))*100</f>
        <v>0</v>
      </c>
      <c r="N8" s="7">
        <f>(('Rubrik Video Kegiatan'!J$8+'Rubrik Video Kegiatan'!J$9+'Rubrik Video Kegiatan'!J$10+'Rubrik Video Kegiatan'!J$11+'Rubrik Video Kegiatan'!J$12)/(5*4))*100</f>
        <v>0</v>
      </c>
      <c r="O8" s="7">
        <f>(('Rubrik Kerja Mandiri&amp;Kelompok'!J$47+'Rubrik Kerja Mandiri&amp;Kelompok'!J$48+'Rubrik Kerja Mandiri&amp;Kelompok'!J$49)/(3*4))*100</f>
        <v>0</v>
      </c>
      <c r="P8" s="7">
        <f>(('Rubrik Presentasi dan Diskusi'!J$8+'Rubrik Presentasi dan Diskusi'!J$9+'Rubrik Presentasi dan Diskusi'!J$10+'Rubrik Presentasi dan Diskusi'!J$11+'Rubrik Presentasi dan Diskusi'!J$12+'Rubrik Presentasi dan Diskusi'!J$13+'Rubrik Presentasi dan Diskusi'!J$14+'Rubrik Presentasi dan Diskusi'!J$15)/(8*4))*100</f>
        <v>0</v>
      </c>
      <c r="Q8" s="7">
        <f>(('Rubrik Laporan Akhir'!J$14+'Rubrik Laporan Akhir'!J$15+'Rubrik Laporan Akhir'!J$16)/(3*4))*100</f>
        <v>0</v>
      </c>
    </row>
    <row r="9" spans="1:17" ht="27" customHeight="1">
      <c r="A9" s="9">
        <f>COVER!A70</f>
        <v>5</v>
      </c>
      <c r="B9" s="35" t="str">
        <f>COVER!C70</f>
        <v>ADETIA LESTARI</v>
      </c>
      <c r="C9" s="8">
        <f>COVER!B70</f>
        <v>0</v>
      </c>
      <c r="D9" s="8">
        <f>COVER!E70</f>
        <v>0</v>
      </c>
      <c r="E9" s="8">
        <f>COVER!F70</f>
        <v>0</v>
      </c>
      <c r="F9" s="7">
        <f>(((('Rubrik Kerja Mandiri&amp;Kelompok'!K$8+'Rubrik Kerja Mandiri&amp;Kelompok'!K$9+'Rubrik Kerja Mandiri&amp;Kelompok'!K$10)/(3*4))*0.2)+((('Rubrik Kerja Mandiri&amp;Kelompok'!K$23+'Rubrik Kerja Mandiri&amp;Kelompok'!K$24+'Rubrik Kerja Mandiri&amp;Kelompok'!K$25+'Rubrik Kerja Mandiri&amp;Kelompok'!K$26+'Rubrik Kerja Mandiri&amp;Kelompok'!K$27+'Rubrik Kerja Mandiri&amp;Kelompok'!K$28+'Rubrik Kerja Mandiri&amp;Kelompok'!K$29+'Rubrik Kerja Mandiri&amp;Kelompok'!K$30)/(8*4))*0.5)+((('Rubrik Kerja Mandiri&amp;Kelompok'!K$39+'Rubrik Kerja Mandiri&amp;Kelompok'!K$40+'Rubrik Kerja Mandiri&amp;Kelompok'!K$41)/(3*4))*0.3))*100</f>
        <v>0</v>
      </c>
      <c r="G9" s="7">
        <f>'Nilai Pembekalan'!G$8</f>
        <v>0</v>
      </c>
      <c r="H9" s="7">
        <f>(('Rubrik Proposal Kegiatan'!K$8+'Rubrik Proposal Kegiatan'!K$9+'Rubrik Proposal Kegiatan'!K$10+'Rubrik Proposal Kegiatan'!K$11)/(4*4))*100</f>
        <v>0</v>
      </c>
      <c r="I9" s="7">
        <f>(('Rubrik Kerja Mandiri&amp;Kelompok'!K$11+'Rubrik Kerja Mandiri&amp;Kelompok'!K$12+'Rubrik Kerja Mandiri&amp;Kelompok'!K$13+'Rubrik Kerja Mandiri&amp;Kelompok'!K$14)/(4*4))*100</f>
        <v>0</v>
      </c>
      <c r="J9" s="7">
        <f>(('Rubrik Log Book Kegiatan'!K$8+'Rubrik Log Book Kegiatan'!K$9+'Rubrik Log Book Kegiatan'!K$10+'Rubrik Log Book Kegiatan'!K$11+'Rubrik Log Book Kegiatan'!K$12+'Rubrik Log Book Kegiatan'!K$13)/(6*4))*100</f>
        <v>0</v>
      </c>
      <c r="K9" s="7">
        <f>(('Rubrik Laporan Akhir'!K$8+'Rubrik Laporan Akhir'!K$9+'Rubrik Laporan Akhir'!K$10+'Rubrik Laporan Akhir'!K$11+'Rubrik Laporan Akhir'!K$12+'Rubrik Laporan Akhir'!K$13)/(6*4))*100</f>
        <v>0</v>
      </c>
      <c r="L9" s="7">
        <f>(('Rubrik Kerja Mandiri&amp;Kelompok'!K$42+'Rubrik Kerja Mandiri&amp;Kelompok'!K$43+'Rubrik Kerja Mandiri&amp;Kelompok'!K$44+'Rubrik Kerja Mandiri&amp;Kelompok'!K$45+'Rubrik Kerja Mandiri&amp;Kelompok'!K$46)/(5*4))*100</f>
        <v>0</v>
      </c>
      <c r="M9" s="7">
        <f>(('Rubrik Log Book Kegiatan'!K$14+'Rubrik Log Book Kegiatan'!K$15+'Rubrik Log Book Kegiatan'!K$16+'Rubrik Log Book Kegiatan'!K$17)/(4*4))*100</f>
        <v>0</v>
      </c>
      <c r="N9" s="7">
        <f>(('Rubrik Video Kegiatan'!K$8+'Rubrik Video Kegiatan'!K$9+'Rubrik Video Kegiatan'!K$10+'Rubrik Video Kegiatan'!K$11+'Rubrik Video Kegiatan'!K$12)/(5*4))*100</f>
        <v>0</v>
      </c>
      <c r="O9" s="7">
        <f>(('Rubrik Kerja Mandiri&amp;Kelompok'!K$47+'Rubrik Kerja Mandiri&amp;Kelompok'!K$48+'Rubrik Kerja Mandiri&amp;Kelompok'!K$49)/(3*4))*100</f>
        <v>0</v>
      </c>
      <c r="P9" s="7">
        <f>(('Rubrik Presentasi dan Diskusi'!K$8+'Rubrik Presentasi dan Diskusi'!K$9+'Rubrik Presentasi dan Diskusi'!K$10+'Rubrik Presentasi dan Diskusi'!K$11+'Rubrik Presentasi dan Diskusi'!K$12+'Rubrik Presentasi dan Diskusi'!K$13+'Rubrik Presentasi dan Diskusi'!K$14+'Rubrik Presentasi dan Diskusi'!K$15)/(8*4))*100</f>
        <v>0</v>
      </c>
      <c r="Q9" s="7">
        <f>(('Rubrik Laporan Akhir'!K$14+'Rubrik Laporan Akhir'!K$15+'Rubrik Laporan Akhir'!K$16)/(3*4))*100</f>
        <v>0</v>
      </c>
    </row>
    <row r="10" spans="1:17" ht="27" customHeight="1">
      <c r="A10" s="9">
        <f>COVER!A71</f>
        <v>6</v>
      </c>
      <c r="B10" s="35" t="str">
        <f>COVER!C71</f>
        <v>ABDULLAH FARIS AULIA</v>
      </c>
      <c r="C10" s="8">
        <f>COVER!B71</f>
        <v>0</v>
      </c>
      <c r="D10" s="8">
        <f>COVER!E71</f>
        <v>0</v>
      </c>
      <c r="E10" s="8">
        <f>COVER!F71</f>
        <v>0</v>
      </c>
      <c r="F10" s="7">
        <f>(((('Rubrik Kerja Mandiri&amp;Kelompok'!L$8+'Rubrik Kerja Mandiri&amp;Kelompok'!L$9+'Rubrik Kerja Mandiri&amp;Kelompok'!L$10)/(3*4))*0.2)+((('Rubrik Kerja Mandiri&amp;Kelompok'!L$23+'Rubrik Kerja Mandiri&amp;Kelompok'!L$24+'Rubrik Kerja Mandiri&amp;Kelompok'!L$25+'Rubrik Kerja Mandiri&amp;Kelompok'!L$26+'Rubrik Kerja Mandiri&amp;Kelompok'!L$27+'Rubrik Kerja Mandiri&amp;Kelompok'!L$28+'Rubrik Kerja Mandiri&amp;Kelompok'!L$29+'Rubrik Kerja Mandiri&amp;Kelompok'!L$30)/(8*4))*0.5)+((('Rubrik Kerja Mandiri&amp;Kelompok'!L$39+'Rubrik Kerja Mandiri&amp;Kelompok'!L$40+'Rubrik Kerja Mandiri&amp;Kelompok'!L$41)/(3*4))*0.3))*100</f>
        <v>0</v>
      </c>
      <c r="G10" s="7">
        <f>'Nilai Pembekalan'!H$8</f>
        <v>0</v>
      </c>
      <c r="H10" s="7">
        <f>(('Rubrik Proposal Kegiatan'!L$8+'Rubrik Proposal Kegiatan'!L$9+'Rubrik Proposal Kegiatan'!L$10+'Rubrik Proposal Kegiatan'!L$11)/(4*4))*100</f>
        <v>0</v>
      </c>
      <c r="I10" s="7">
        <f>(('Rubrik Kerja Mandiri&amp;Kelompok'!L$11+'Rubrik Kerja Mandiri&amp;Kelompok'!L$12+'Rubrik Kerja Mandiri&amp;Kelompok'!L$13+'Rubrik Kerja Mandiri&amp;Kelompok'!L$14)/(4*4))*100</f>
        <v>0</v>
      </c>
      <c r="J10" s="7">
        <f>(('Rubrik Log Book Kegiatan'!L$8+'Rubrik Log Book Kegiatan'!L$9+'Rubrik Log Book Kegiatan'!L$10+'Rubrik Log Book Kegiatan'!L$11+'Rubrik Log Book Kegiatan'!L$12+'Rubrik Log Book Kegiatan'!L$13)/(6*4))*100</f>
        <v>0</v>
      </c>
      <c r="K10" s="7">
        <f>(('Rubrik Laporan Akhir'!L$8+'Rubrik Laporan Akhir'!L$9+'Rubrik Laporan Akhir'!L$10+'Rubrik Laporan Akhir'!L$11+'Rubrik Laporan Akhir'!L$12+'Rubrik Laporan Akhir'!L$13)/(6*4))*100</f>
        <v>0</v>
      </c>
      <c r="L10" s="7">
        <f>(('Rubrik Kerja Mandiri&amp;Kelompok'!L$42+'Rubrik Kerja Mandiri&amp;Kelompok'!L$43+'Rubrik Kerja Mandiri&amp;Kelompok'!L$44+'Rubrik Kerja Mandiri&amp;Kelompok'!L$45+'Rubrik Kerja Mandiri&amp;Kelompok'!L$46)/(5*4))*100</f>
        <v>0</v>
      </c>
      <c r="M10" s="7">
        <f>(('Rubrik Log Book Kegiatan'!L$14+'Rubrik Log Book Kegiatan'!L$15+'Rubrik Log Book Kegiatan'!L$16+'Rubrik Log Book Kegiatan'!L$17)/(4*4))*100</f>
        <v>0</v>
      </c>
      <c r="N10" s="7">
        <f>(('Rubrik Video Kegiatan'!L$8+'Rubrik Video Kegiatan'!L$9+'Rubrik Video Kegiatan'!L$10+'Rubrik Video Kegiatan'!L$11+'Rubrik Video Kegiatan'!L$12)/(5*4))*100</f>
        <v>0</v>
      </c>
      <c r="O10" s="7">
        <f>(('Rubrik Kerja Mandiri&amp;Kelompok'!L$47+'Rubrik Kerja Mandiri&amp;Kelompok'!L$48+'Rubrik Kerja Mandiri&amp;Kelompok'!L$49)/(3*4))*100</f>
        <v>0</v>
      </c>
      <c r="P10" s="7">
        <f>(('Rubrik Presentasi dan Diskusi'!L$8+'Rubrik Presentasi dan Diskusi'!L$9+'Rubrik Presentasi dan Diskusi'!L$10+'Rubrik Presentasi dan Diskusi'!L$11+'Rubrik Presentasi dan Diskusi'!L$12+'Rubrik Presentasi dan Diskusi'!L$13+'Rubrik Presentasi dan Diskusi'!L$14+'Rubrik Presentasi dan Diskusi'!L$15)/(8*4))*100</f>
        <v>0</v>
      </c>
      <c r="Q10" s="7">
        <f>(('Rubrik Laporan Akhir'!L$14+'Rubrik Laporan Akhir'!L$15+'Rubrik Laporan Akhir'!L$16)/(3*4))*100</f>
        <v>0</v>
      </c>
    </row>
    <row r="11" spans="1:17" ht="27" customHeight="1">
      <c r="A11" s="9">
        <f>COVER!A72</f>
        <v>7</v>
      </c>
      <c r="B11" s="35" t="str">
        <f>COVER!C72</f>
        <v>ABDULLAH FARIS AULIA TOQHIR SARAGIH</v>
      </c>
      <c r="C11" s="8">
        <f>COVER!B72</f>
        <v>0</v>
      </c>
      <c r="D11" s="8">
        <f>COVER!E72</f>
        <v>0</v>
      </c>
      <c r="E11" s="8">
        <f>COVER!F72</f>
        <v>0</v>
      </c>
      <c r="F11" s="7">
        <f>(((('Rubrik Kerja Mandiri&amp;Kelompok'!M$8+'Rubrik Kerja Mandiri&amp;Kelompok'!M$9+'Rubrik Kerja Mandiri&amp;Kelompok'!M$10)/(3*4))*0.2)+((('Rubrik Kerja Mandiri&amp;Kelompok'!M$23+'Rubrik Kerja Mandiri&amp;Kelompok'!M$24+'Rubrik Kerja Mandiri&amp;Kelompok'!M$25+'Rubrik Kerja Mandiri&amp;Kelompok'!M$26+'Rubrik Kerja Mandiri&amp;Kelompok'!M$27+'Rubrik Kerja Mandiri&amp;Kelompok'!M$28+'Rubrik Kerja Mandiri&amp;Kelompok'!M$29+'Rubrik Kerja Mandiri&amp;Kelompok'!M$30)/(8*4))*0.5)+((('Rubrik Kerja Mandiri&amp;Kelompok'!M$39+'Rubrik Kerja Mandiri&amp;Kelompok'!M$40+'Rubrik Kerja Mandiri&amp;Kelompok'!M$41)/(3*4))*0.3))*100</f>
        <v>0</v>
      </c>
      <c r="G11" s="7">
        <f>'Nilai Pembekalan'!I$8</f>
        <v>0</v>
      </c>
      <c r="H11" s="7">
        <f>(('Rubrik Proposal Kegiatan'!M$8+'Rubrik Proposal Kegiatan'!M$9+'Rubrik Proposal Kegiatan'!M$10+'Rubrik Proposal Kegiatan'!M$11)/(4*4))*100</f>
        <v>0</v>
      </c>
      <c r="I11" s="7">
        <f>(('Rubrik Kerja Mandiri&amp;Kelompok'!M$11+'Rubrik Kerja Mandiri&amp;Kelompok'!M$12+'Rubrik Kerja Mandiri&amp;Kelompok'!M$13+'Rubrik Kerja Mandiri&amp;Kelompok'!M$14)/(4*4))*100</f>
        <v>0</v>
      </c>
      <c r="J11" s="7">
        <f>(('Rubrik Log Book Kegiatan'!M$8+'Rubrik Log Book Kegiatan'!M$9+'Rubrik Log Book Kegiatan'!M$10+'Rubrik Log Book Kegiatan'!M$11+'Rubrik Log Book Kegiatan'!M$12+'Rubrik Log Book Kegiatan'!M$13)/(6*4))*100</f>
        <v>0</v>
      </c>
      <c r="K11" s="7">
        <f>(('Rubrik Laporan Akhir'!M$8+'Rubrik Laporan Akhir'!M$9+'Rubrik Laporan Akhir'!M$10+'Rubrik Laporan Akhir'!M$11+'Rubrik Laporan Akhir'!M$12+'Rubrik Laporan Akhir'!M$13)/(6*4))*100</f>
        <v>0</v>
      </c>
      <c r="L11" s="7">
        <f>(('Rubrik Kerja Mandiri&amp;Kelompok'!M$42+'Rubrik Kerja Mandiri&amp;Kelompok'!M$43+'Rubrik Kerja Mandiri&amp;Kelompok'!M$44+'Rubrik Kerja Mandiri&amp;Kelompok'!M$45+'Rubrik Kerja Mandiri&amp;Kelompok'!M$46)/(5*4))*100</f>
        <v>0</v>
      </c>
      <c r="M11" s="7">
        <f>(('Rubrik Log Book Kegiatan'!M$14+'Rubrik Log Book Kegiatan'!M$15+'Rubrik Log Book Kegiatan'!M$16+'Rubrik Log Book Kegiatan'!M$17)/(4*4))*100</f>
        <v>0</v>
      </c>
      <c r="N11" s="7">
        <f>(('Rubrik Video Kegiatan'!M$8+'Rubrik Video Kegiatan'!M$9+'Rubrik Video Kegiatan'!M$10+'Rubrik Video Kegiatan'!M$11+'Rubrik Video Kegiatan'!M$12)/(5*4))*100</f>
        <v>0</v>
      </c>
      <c r="O11" s="7">
        <f>(('Rubrik Kerja Mandiri&amp;Kelompok'!M$47+'Rubrik Kerja Mandiri&amp;Kelompok'!M$48+'Rubrik Kerja Mandiri&amp;Kelompok'!M$49)/(3*4))*100</f>
        <v>0</v>
      </c>
      <c r="P11" s="7">
        <f>(('Rubrik Presentasi dan Diskusi'!M$8+'Rubrik Presentasi dan Diskusi'!M$9+'Rubrik Presentasi dan Diskusi'!M$10+'Rubrik Presentasi dan Diskusi'!M$11+'Rubrik Presentasi dan Diskusi'!M$12+'Rubrik Presentasi dan Diskusi'!M$13+'Rubrik Presentasi dan Diskusi'!M$14+'Rubrik Presentasi dan Diskusi'!M$15)/(8*4))*100</f>
        <v>0</v>
      </c>
      <c r="Q11" s="7">
        <f>(('Rubrik Laporan Akhir'!M$14+'Rubrik Laporan Akhir'!M$15+'Rubrik Laporan Akhir'!M$16)/(3*4))*100</f>
        <v>0</v>
      </c>
    </row>
    <row r="12" spans="1:17" ht="27" customHeight="1">
      <c r="A12" s="9">
        <f>COVER!A73</f>
        <v>8</v>
      </c>
      <c r="B12" s="35" t="str">
        <f>COVER!C73</f>
        <v>ADETIA LESTARI</v>
      </c>
      <c r="C12" s="8">
        <f>COVER!B73</f>
        <v>0</v>
      </c>
      <c r="D12" s="8">
        <f>COVER!E73</f>
        <v>0</v>
      </c>
      <c r="E12" s="8">
        <f>COVER!F73</f>
        <v>0</v>
      </c>
      <c r="F12" s="7">
        <f>(((('Rubrik Kerja Mandiri&amp;Kelompok'!N$8+'Rubrik Kerja Mandiri&amp;Kelompok'!N$9+'Rubrik Kerja Mandiri&amp;Kelompok'!N$10)/(3*4))*0.2)+((('Rubrik Kerja Mandiri&amp;Kelompok'!N$23+'Rubrik Kerja Mandiri&amp;Kelompok'!N$24+'Rubrik Kerja Mandiri&amp;Kelompok'!N$25+'Rubrik Kerja Mandiri&amp;Kelompok'!N$26+'Rubrik Kerja Mandiri&amp;Kelompok'!N$27+'Rubrik Kerja Mandiri&amp;Kelompok'!N$28+'Rubrik Kerja Mandiri&amp;Kelompok'!N$29+'Rubrik Kerja Mandiri&amp;Kelompok'!N$30)/(8*4))*0.5)+((('Rubrik Kerja Mandiri&amp;Kelompok'!N$39+'Rubrik Kerja Mandiri&amp;Kelompok'!N$40+'Rubrik Kerja Mandiri&amp;Kelompok'!N$41)/(3*4))*0.3))*100</f>
        <v>0</v>
      </c>
      <c r="G12" s="7">
        <f>'Nilai Pembekalan'!J$8</f>
        <v>0</v>
      </c>
      <c r="H12" s="7">
        <f>(('Rubrik Proposal Kegiatan'!N$8+'Rubrik Proposal Kegiatan'!N$9+'Rubrik Proposal Kegiatan'!N$10+'Rubrik Proposal Kegiatan'!N$11)/(4*4))*100</f>
        <v>0</v>
      </c>
      <c r="I12" s="7">
        <f>(('Rubrik Kerja Mandiri&amp;Kelompok'!N$11+'Rubrik Kerja Mandiri&amp;Kelompok'!N$12+'Rubrik Kerja Mandiri&amp;Kelompok'!N$13+'Rubrik Kerja Mandiri&amp;Kelompok'!N$14)/(4*4))*100</f>
        <v>0</v>
      </c>
      <c r="J12" s="7">
        <f>(('Rubrik Log Book Kegiatan'!N$8+'Rubrik Log Book Kegiatan'!N$9+'Rubrik Log Book Kegiatan'!N$10+'Rubrik Log Book Kegiatan'!N$11+'Rubrik Log Book Kegiatan'!N$12+'Rubrik Log Book Kegiatan'!N$13)/(6*4))*100</f>
        <v>0</v>
      </c>
      <c r="K12" s="7">
        <f>(('Rubrik Laporan Akhir'!N$8+'Rubrik Laporan Akhir'!N$9+'Rubrik Laporan Akhir'!N$10+'Rubrik Laporan Akhir'!N$11+'Rubrik Laporan Akhir'!N$12+'Rubrik Laporan Akhir'!N$13)/(6*4))*100</f>
        <v>0</v>
      </c>
      <c r="L12" s="7">
        <f>(('Rubrik Kerja Mandiri&amp;Kelompok'!N$42+'Rubrik Kerja Mandiri&amp;Kelompok'!N$43+'Rubrik Kerja Mandiri&amp;Kelompok'!N$44+'Rubrik Kerja Mandiri&amp;Kelompok'!N$45+'Rubrik Kerja Mandiri&amp;Kelompok'!N$46)/(5*4))*100</f>
        <v>0</v>
      </c>
      <c r="M12" s="7">
        <f>(('Rubrik Log Book Kegiatan'!N$14+'Rubrik Log Book Kegiatan'!N$15+'Rubrik Log Book Kegiatan'!N$16+'Rubrik Log Book Kegiatan'!N$17)/(4*4))*100</f>
        <v>0</v>
      </c>
      <c r="N12" s="7">
        <f>(('Rubrik Video Kegiatan'!N$8+'Rubrik Video Kegiatan'!N$9+'Rubrik Video Kegiatan'!N$10+'Rubrik Video Kegiatan'!N$11+'Rubrik Video Kegiatan'!N$12)/(5*4))*100</f>
        <v>0</v>
      </c>
      <c r="O12" s="7">
        <f>(('Rubrik Kerja Mandiri&amp;Kelompok'!N$47+'Rubrik Kerja Mandiri&amp;Kelompok'!N$48+'Rubrik Kerja Mandiri&amp;Kelompok'!N$49)/(3*4))*100</f>
        <v>0</v>
      </c>
      <c r="P12" s="7">
        <f>(('Rubrik Presentasi dan Diskusi'!N$8+'Rubrik Presentasi dan Diskusi'!N$9+'Rubrik Presentasi dan Diskusi'!N$10+'Rubrik Presentasi dan Diskusi'!N$11+'Rubrik Presentasi dan Diskusi'!N$12+'Rubrik Presentasi dan Diskusi'!N$13+'Rubrik Presentasi dan Diskusi'!N$14+'Rubrik Presentasi dan Diskusi'!N$15)/(8*4))*100</f>
        <v>0</v>
      </c>
      <c r="Q12" s="7">
        <f>(('Rubrik Laporan Akhir'!N$14+'Rubrik Laporan Akhir'!N$15+'Rubrik Laporan Akhir'!N$16)/(3*4))*100</f>
        <v>0</v>
      </c>
    </row>
    <row r="13" spans="1:17" ht="27" customHeight="1">
      <c r="A13" s="9">
        <f>COVER!A74</f>
        <v>9</v>
      </c>
      <c r="B13" s="35" t="str">
        <f>COVER!C74</f>
        <v>ABDULLAH FARIS AULIA</v>
      </c>
      <c r="C13" s="8">
        <f>COVER!B74</f>
        <v>0</v>
      </c>
      <c r="D13" s="8">
        <f>COVER!E74</f>
        <v>0</v>
      </c>
      <c r="E13" s="8">
        <f>COVER!F74</f>
        <v>0</v>
      </c>
      <c r="F13" s="7">
        <f>(((('Rubrik Kerja Mandiri&amp;Kelompok'!O$8+'Rubrik Kerja Mandiri&amp;Kelompok'!O$9+'Rubrik Kerja Mandiri&amp;Kelompok'!O$10)/(3*4))*0.2)+((('Rubrik Kerja Mandiri&amp;Kelompok'!O$23+'Rubrik Kerja Mandiri&amp;Kelompok'!O$24+'Rubrik Kerja Mandiri&amp;Kelompok'!O$25+'Rubrik Kerja Mandiri&amp;Kelompok'!O$26+'Rubrik Kerja Mandiri&amp;Kelompok'!O$27+'Rubrik Kerja Mandiri&amp;Kelompok'!O$28+'Rubrik Kerja Mandiri&amp;Kelompok'!O$29+'Rubrik Kerja Mandiri&amp;Kelompok'!O$30)/(8*4))*0.5)+((('Rubrik Kerja Mandiri&amp;Kelompok'!O$39+'Rubrik Kerja Mandiri&amp;Kelompok'!O$40+'Rubrik Kerja Mandiri&amp;Kelompok'!O$41)/(3*4))*0.3))*100</f>
        <v>0</v>
      </c>
      <c r="G13" s="7">
        <f>'Nilai Pembekalan'!K$8</f>
        <v>0</v>
      </c>
      <c r="H13" s="7">
        <f>(('Rubrik Proposal Kegiatan'!O$8+'Rubrik Proposal Kegiatan'!O$9+'Rubrik Proposal Kegiatan'!O$10+'Rubrik Proposal Kegiatan'!O$11)/(4*4))*100</f>
        <v>0</v>
      </c>
      <c r="I13" s="7">
        <f>(('Rubrik Kerja Mandiri&amp;Kelompok'!O$11+'Rubrik Kerja Mandiri&amp;Kelompok'!O$12+'Rubrik Kerja Mandiri&amp;Kelompok'!O$13+'Rubrik Kerja Mandiri&amp;Kelompok'!O$14)/(4*4))*100</f>
        <v>0</v>
      </c>
      <c r="J13" s="7">
        <f>(('Rubrik Log Book Kegiatan'!O$8+'Rubrik Log Book Kegiatan'!O$9+'Rubrik Log Book Kegiatan'!O$10+'Rubrik Log Book Kegiatan'!O$11+'Rubrik Log Book Kegiatan'!O$12+'Rubrik Log Book Kegiatan'!O$13)/(6*4))*100</f>
        <v>0</v>
      </c>
      <c r="K13" s="7">
        <f>(('Rubrik Laporan Akhir'!O$8+'Rubrik Laporan Akhir'!O$9+'Rubrik Laporan Akhir'!O$10+'Rubrik Laporan Akhir'!O$11+'Rubrik Laporan Akhir'!O$12+'Rubrik Laporan Akhir'!O$13)/(6*4))*100</f>
        <v>0</v>
      </c>
      <c r="L13" s="7">
        <f>(('Rubrik Kerja Mandiri&amp;Kelompok'!O$42+'Rubrik Kerja Mandiri&amp;Kelompok'!O$43+'Rubrik Kerja Mandiri&amp;Kelompok'!O$44+'Rubrik Kerja Mandiri&amp;Kelompok'!O$45+'Rubrik Kerja Mandiri&amp;Kelompok'!O$46)/(5*4))*100</f>
        <v>0</v>
      </c>
      <c r="M13" s="7">
        <f>(('Rubrik Log Book Kegiatan'!O$14+'Rubrik Log Book Kegiatan'!O$15+'Rubrik Log Book Kegiatan'!O$16+'Rubrik Log Book Kegiatan'!O$17)/(4*4))*100</f>
        <v>0</v>
      </c>
      <c r="N13" s="7">
        <f>(('Rubrik Video Kegiatan'!O$8+'Rubrik Video Kegiatan'!O$9+'Rubrik Video Kegiatan'!O$10+'Rubrik Video Kegiatan'!O$11+'Rubrik Video Kegiatan'!O$12)/(5*4))*100</f>
        <v>0</v>
      </c>
      <c r="O13" s="7">
        <f>(('Rubrik Kerja Mandiri&amp;Kelompok'!O$47+'Rubrik Kerja Mandiri&amp;Kelompok'!O$48+'Rubrik Kerja Mandiri&amp;Kelompok'!O$49)/(3*4))*100</f>
        <v>0</v>
      </c>
      <c r="P13" s="7">
        <f>(('Rubrik Presentasi dan Diskusi'!O$8+'Rubrik Presentasi dan Diskusi'!O$9+'Rubrik Presentasi dan Diskusi'!O$10+'Rubrik Presentasi dan Diskusi'!O$11+'Rubrik Presentasi dan Diskusi'!O$12+'Rubrik Presentasi dan Diskusi'!O$13+'Rubrik Presentasi dan Diskusi'!O$14+'Rubrik Presentasi dan Diskusi'!O$15)/(8*4))*100</f>
        <v>0</v>
      </c>
      <c r="Q13" s="7">
        <f>(('Rubrik Laporan Akhir'!O$14+'Rubrik Laporan Akhir'!O$15+'Rubrik Laporan Akhir'!O$16)/(3*4))*100</f>
        <v>0</v>
      </c>
    </row>
    <row r="14" spans="1:17" ht="27" customHeight="1">
      <c r="A14" s="9">
        <f>COVER!A75</f>
        <v>10</v>
      </c>
      <c r="B14" s="35" t="str">
        <f>COVER!C75</f>
        <v>ABDULLAH FARIS AULIA TOQHIR SARAGIH</v>
      </c>
      <c r="C14" s="8">
        <f>COVER!B75</f>
        <v>0</v>
      </c>
      <c r="D14" s="8">
        <f>COVER!E75</f>
        <v>0</v>
      </c>
      <c r="E14" s="8">
        <f>COVER!F75</f>
        <v>0</v>
      </c>
      <c r="F14" s="7">
        <f>(((('Rubrik Kerja Mandiri&amp;Kelompok'!P$8+'Rubrik Kerja Mandiri&amp;Kelompok'!P$9+'Rubrik Kerja Mandiri&amp;Kelompok'!P$10)/(3*4))*0.2)+((('Rubrik Kerja Mandiri&amp;Kelompok'!P$23+'Rubrik Kerja Mandiri&amp;Kelompok'!P$24+'Rubrik Kerja Mandiri&amp;Kelompok'!P$25+'Rubrik Kerja Mandiri&amp;Kelompok'!P$26+'Rubrik Kerja Mandiri&amp;Kelompok'!P$27+'Rubrik Kerja Mandiri&amp;Kelompok'!P$28+'Rubrik Kerja Mandiri&amp;Kelompok'!P$29+'Rubrik Kerja Mandiri&amp;Kelompok'!P$30)/(8*4))*0.5)+((('Rubrik Kerja Mandiri&amp;Kelompok'!P$39+'Rubrik Kerja Mandiri&amp;Kelompok'!P$40+'Rubrik Kerja Mandiri&amp;Kelompok'!P$41)/(3*4))*0.3))*100</f>
        <v>0</v>
      </c>
      <c r="G14" s="7">
        <f>'Nilai Pembekalan'!L$8</f>
        <v>0</v>
      </c>
      <c r="H14" s="7">
        <f>(('Rubrik Proposal Kegiatan'!P$8+'Rubrik Proposal Kegiatan'!P$9+'Rubrik Proposal Kegiatan'!P$10+'Rubrik Proposal Kegiatan'!P$11)/(4*4))*100</f>
        <v>0</v>
      </c>
      <c r="I14" s="7">
        <f>(('Rubrik Kerja Mandiri&amp;Kelompok'!P$11+'Rubrik Kerja Mandiri&amp;Kelompok'!P$12+'Rubrik Kerja Mandiri&amp;Kelompok'!P$13+'Rubrik Kerja Mandiri&amp;Kelompok'!P$14)/(4*4))*100</f>
        <v>0</v>
      </c>
      <c r="J14" s="7">
        <f>(('Rubrik Log Book Kegiatan'!P$8+'Rubrik Log Book Kegiatan'!P$9+'Rubrik Log Book Kegiatan'!P$10+'Rubrik Log Book Kegiatan'!P$11+'Rubrik Log Book Kegiatan'!P$12+'Rubrik Log Book Kegiatan'!P$13)/(6*4))*100</f>
        <v>0</v>
      </c>
      <c r="K14" s="7">
        <f>(('Rubrik Laporan Akhir'!P$8+'Rubrik Laporan Akhir'!P$9+'Rubrik Laporan Akhir'!P$10+'Rubrik Laporan Akhir'!P$11+'Rubrik Laporan Akhir'!P$12+'Rubrik Laporan Akhir'!P$13)/(6*4))*100</f>
        <v>0</v>
      </c>
      <c r="L14" s="7">
        <f>(('Rubrik Kerja Mandiri&amp;Kelompok'!P$42+'Rubrik Kerja Mandiri&amp;Kelompok'!P$43+'Rubrik Kerja Mandiri&amp;Kelompok'!P$44+'Rubrik Kerja Mandiri&amp;Kelompok'!P$45+'Rubrik Kerja Mandiri&amp;Kelompok'!P$46)/(5*4))*100</f>
        <v>0</v>
      </c>
      <c r="M14" s="7">
        <f>(('Rubrik Log Book Kegiatan'!P$14+'Rubrik Log Book Kegiatan'!P$15+'Rubrik Log Book Kegiatan'!P$16+'Rubrik Log Book Kegiatan'!P$17)/(4*4))*100</f>
        <v>0</v>
      </c>
      <c r="N14" s="7">
        <f>(('Rubrik Video Kegiatan'!P$8+'Rubrik Video Kegiatan'!P$9+'Rubrik Video Kegiatan'!P$10+'Rubrik Video Kegiatan'!P$11+'Rubrik Video Kegiatan'!P$12)/(5*4))*100</f>
        <v>0</v>
      </c>
      <c r="O14" s="7">
        <f>(('Rubrik Kerja Mandiri&amp;Kelompok'!P$47+'Rubrik Kerja Mandiri&amp;Kelompok'!P$48+'Rubrik Kerja Mandiri&amp;Kelompok'!P$49)/(3*4))*100</f>
        <v>0</v>
      </c>
      <c r="P14" s="7">
        <f>(('Rubrik Presentasi dan Diskusi'!P$8+'Rubrik Presentasi dan Diskusi'!P$9+'Rubrik Presentasi dan Diskusi'!P$10+'Rubrik Presentasi dan Diskusi'!P$11+'Rubrik Presentasi dan Diskusi'!P$12+'Rubrik Presentasi dan Diskusi'!P$13+'Rubrik Presentasi dan Diskusi'!P$14+'Rubrik Presentasi dan Diskusi'!P$15)/(8*4))*100</f>
        <v>0</v>
      </c>
      <c r="Q14" s="7">
        <f>(('Rubrik Laporan Akhir'!P$14+'Rubrik Laporan Akhir'!P$15+'Rubrik Laporan Akhir'!P$16)/(3*4))*100</f>
        <v>0</v>
      </c>
    </row>
    <row r="15" spans="1:17" ht="27" customHeight="1">
      <c r="A15" s="9">
        <f>COVER!A76</f>
        <v>11</v>
      </c>
      <c r="B15" s="35" t="str">
        <f>COVER!C76</f>
        <v>ADETIA LESTARI</v>
      </c>
      <c r="C15" s="8">
        <f>COVER!B76</f>
        <v>0</v>
      </c>
      <c r="D15" s="8">
        <f>COVER!E76</f>
        <v>0</v>
      </c>
      <c r="E15" s="8">
        <f>COVER!F76</f>
        <v>0</v>
      </c>
      <c r="F15" s="7">
        <f>(((('Rubrik Kerja Mandiri&amp;Kelompok'!Q$8+'Rubrik Kerja Mandiri&amp;Kelompok'!Q$9+'Rubrik Kerja Mandiri&amp;Kelompok'!Q$10)/(3*4))*0.2)+((('Rubrik Kerja Mandiri&amp;Kelompok'!Q$23+'Rubrik Kerja Mandiri&amp;Kelompok'!Q$24+'Rubrik Kerja Mandiri&amp;Kelompok'!Q$25+'Rubrik Kerja Mandiri&amp;Kelompok'!Q$26+'Rubrik Kerja Mandiri&amp;Kelompok'!Q$27+'Rubrik Kerja Mandiri&amp;Kelompok'!Q$28+'Rubrik Kerja Mandiri&amp;Kelompok'!Q$29+'Rubrik Kerja Mandiri&amp;Kelompok'!Q$30)/(8*4))*0.5)+((('Rubrik Kerja Mandiri&amp;Kelompok'!Q$39+'Rubrik Kerja Mandiri&amp;Kelompok'!Q$40+'Rubrik Kerja Mandiri&amp;Kelompok'!Q$41)/(3*4))*0.3))*100</f>
        <v>0</v>
      </c>
      <c r="G15" s="7">
        <f>'Nilai Pembekalan'!M$8</f>
        <v>0</v>
      </c>
      <c r="H15" s="7">
        <f>(('Rubrik Proposal Kegiatan'!Q$8+'Rubrik Proposal Kegiatan'!Q$9+'Rubrik Proposal Kegiatan'!Q$10+'Rubrik Proposal Kegiatan'!Q$11)/(4*4))*100</f>
        <v>0</v>
      </c>
      <c r="I15" s="7">
        <f>(('Rubrik Kerja Mandiri&amp;Kelompok'!Q$11+'Rubrik Kerja Mandiri&amp;Kelompok'!Q$12+'Rubrik Kerja Mandiri&amp;Kelompok'!Q$13+'Rubrik Kerja Mandiri&amp;Kelompok'!Q$14)/(4*4))*100</f>
        <v>0</v>
      </c>
      <c r="J15" s="7">
        <f>(('Rubrik Log Book Kegiatan'!Q$8+'Rubrik Log Book Kegiatan'!Q$9+'Rubrik Log Book Kegiatan'!Q$10+'Rubrik Log Book Kegiatan'!Q$11+'Rubrik Log Book Kegiatan'!Q$12+'Rubrik Log Book Kegiatan'!Q$13)/(6*4))*100</f>
        <v>0</v>
      </c>
      <c r="K15" s="7">
        <f>(('Rubrik Laporan Akhir'!Q$8+'Rubrik Laporan Akhir'!Q$9+'Rubrik Laporan Akhir'!Q$10+'Rubrik Laporan Akhir'!Q$11+'Rubrik Laporan Akhir'!Q$12+'Rubrik Laporan Akhir'!Q$13)/(6*4))*100</f>
        <v>0</v>
      </c>
      <c r="L15" s="7">
        <f>(('Rubrik Kerja Mandiri&amp;Kelompok'!Q$42+'Rubrik Kerja Mandiri&amp;Kelompok'!Q$43+'Rubrik Kerja Mandiri&amp;Kelompok'!Q$44+'Rubrik Kerja Mandiri&amp;Kelompok'!Q$45+'Rubrik Kerja Mandiri&amp;Kelompok'!Q$46)/(5*4))*100</f>
        <v>0</v>
      </c>
      <c r="M15" s="7">
        <f>(('Rubrik Log Book Kegiatan'!Q$14+'Rubrik Log Book Kegiatan'!Q$15+'Rubrik Log Book Kegiatan'!Q$16+'Rubrik Log Book Kegiatan'!Q$17)/(4*4))*100</f>
        <v>0</v>
      </c>
      <c r="N15" s="7">
        <f>(('Rubrik Video Kegiatan'!Q$8+'Rubrik Video Kegiatan'!Q$9+'Rubrik Video Kegiatan'!Q$10+'Rubrik Video Kegiatan'!Q$11+'Rubrik Video Kegiatan'!Q$12)/(5*4))*100</f>
        <v>0</v>
      </c>
      <c r="O15" s="7">
        <f>(('Rubrik Kerja Mandiri&amp;Kelompok'!Q$47+'Rubrik Kerja Mandiri&amp;Kelompok'!Q$48+'Rubrik Kerja Mandiri&amp;Kelompok'!Q$49)/(3*4))*100</f>
        <v>0</v>
      </c>
      <c r="P15" s="7">
        <f>(('Rubrik Presentasi dan Diskusi'!Q$8+'Rubrik Presentasi dan Diskusi'!Q$9+'Rubrik Presentasi dan Diskusi'!Q$10+'Rubrik Presentasi dan Diskusi'!Q$11+'Rubrik Presentasi dan Diskusi'!Q$12+'Rubrik Presentasi dan Diskusi'!Q$13+'Rubrik Presentasi dan Diskusi'!Q$14+'Rubrik Presentasi dan Diskusi'!Q$15)/(8*4))*100</f>
        <v>0</v>
      </c>
      <c r="Q15" s="7">
        <f>(('Rubrik Laporan Akhir'!Q$14+'Rubrik Laporan Akhir'!Q$15+'Rubrik Laporan Akhir'!Q$16)/(3*4))*100</f>
        <v>0</v>
      </c>
    </row>
    <row r="16" spans="1:17" ht="27" customHeight="1">
      <c r="A16" s="9">
        <f>COVER!A77</f>
        <v>12</v>
      </c>
      <c r="B16" s="35">
        <f>COVER!C77</f>
        <v>0</v>
      </c>
      <c r="C16" s="8">
        <f>COVER!B77</f>
        <v>0</v>
      </c>
      <c r="D16" s="8">
        <f>COVER!E77</f>
        <v>0</v>
      </c>
      <c r="E16" s="8">
        <f>COVER!F77</f>
        <v>0</v>
      </c>
      <c r="F16" s="7">
        <f>(((('Rubrik Kerja Mandiri&amp;Kelompok'!R$8+'Rubrik Kerja Mandiri&amp;Kelompok'!R$9+'Rubrik Kerja Mandiri&amp;Kelompok'!R$10)/(3*4))*0.2)+((('Rubrik Kerja Mandiri&amp;Kelompok'!R$23+'Rubrik Kerja Mandiri&amp;Kelompok'!R$24+'Rubrik Kerja Mandiri&amp;Kelompok'!R$25+'Rubrik Kerja Mandiri&amp;Kelompok'!R$26+'Rubrik Kerja Mandiri&amp;Kelompok'!R$27+'Rubrik Kerja Mandiri&amp;Kelompok'!R$28+'Rubrik Kerja Mandiri&amp;Kelompok'!R$29+'Rubrik Kerja Mandiri&amp;Kelompok'!R$30)/(8*4))*0.5)+((('Rubrik Kerja Mandiri&amp;Kelompok'!R$39+'Rubrik Kerja Mandiri&amp;Kelompok'!R$40+'Rubrik Kerja Mandiri&amp;Kelompok'!R$41)/(3*4))*0.3))*100</f>
        <v>0</v>
      </c>
      <c r="G16" s="7">
        <f>'Nilai Pembekalan'!N$8</f>
        <v>0</v>
      </c>
      <c r="H16" s="7">
        <f>(('Rubrik Proposal Kegiatan'!R$8+'Rubrik Proposal Kegiatan'!R$9+'Rubrik Proposal Kegiatan'!R$10+'Rubrik Proposal Kegiatan'!R$11)/(4*4))*100</f>
        <v>0</v>
      </c>
      <c r="I16" s="7">
        <f>(('Rubrik Kerja Mandiri&amp;Kelompok'!R$11+'Rubrik Kerja Mandiri&amp;Kelompok'!R$12+'Rubrik Kerja Mandiri&amp;Kelompok'!R$13+'Rubrik Kerja Mandiri&amp;Kelompok'!R$14)/(4*4))*100</f>
        <v>0</v>
      </c>
      <c r="J16" s="7">
        <f>(('Rubrik Log Book Kegiatan'!R$8+'Rubrik Log Book Kegiatan'!R$9+'Rubrik Log Book Kegiatan'!R$10+'Rubrik Log Book Kegiatan'!R$11+'Rubrik Log Book Kegiatan'!R$12+'Rubrik Log Book Kegiatan'!R$13)/(6*4))*100</f>
        <v>0</v>
      </c>
      <c r="K16" s="7">
        <f>(('Rubrik Laporan Akhir'!R$8+'Rubrik Laporan Akhir'!R$9+'Rubrik Laporan Akhir'!R$10+'Rubrik Laporan Akhir'!R$11+'Rubrik Laporan Akhir'!R$12+'Rubrik Laporan Akhir'!R$13)/(6*4))*100</f>
        <v>0</v>
      </c>
      <c r="L16" s="7">
        <f>(('Rubrik Kerja Mandiri&amp;Kelompok'!R$42+'Rubrik Kerja Mandiri&amp;Kelompok'!R$43+'Rubrik Kerja Mandiri&amp;Kelompok'!R$44+'Rubrik Kerja Mandiri&amp;Kelompok'!R$45+'Rubrik Kerja Mandiri&amp;Kelompok'!R$46)/(5*4))*100</f>
        <v>0</v>
      </c>
      <c r="M16" s="7">
        <f>(('Rubrik Log Book Kegiatan'!R$14+'Rubrik Log Book Kegiatan'!R$15+'Rubrik Log Book Kegiatan'!R$16+'Rubrik Log Book Kegiatan'!R$17)/(4*4))*100</f>
        <v>0</v>
      </c>
      <c r="N16" s="7">
        <f>(('Rubrik Video Kegiatan'!R$8+'Rubrik Video Kegiatan'!R$9+'Rubrik Video Kegiatan'!R$10+'Rubrik Video Kegiatan'!R$11+'Rubrik Video Kegiatan'!R$12)/(5*4))*100</f>
        <v>0</v>
      </c>
      <c r="O16" s="7">
        <f>(('Rubrik Kerja Mandiri&amp;Kelompok'!R$47+'Rubrik Kerja Mandiri&amp;Kelompok'!R$48+'Rubrik Kerja Mandiri&amp;Kelompok'!R$49)/(3*4))*100</f>
        <v>0</v>
      </c>
      <c r="P16" s="7">
        <f>(('Rubrik Presentasi dan Diskusi'!R$8+'Rubrik Presentasi dan Diskusi'!R$9+'Rubrik Presentasi dan Diskusi'!R$10+'Rubrik Presentasi dan Diskusi'!R$11+'Rubrik Presentasi dan Diskusi'!R$12+'Rubrik Presentasi dan Diskusi'!R$13+'Rubrik Presentasi dan Diskusi'!R$14+'Rubrik Presentasi dan Diskusi'!R$15)/(8*4))*100</f>
        <v>0</v>
      </c>
      <c r="Q16" s="7">
        <f>(('Rubrik Laporan Akhir'!R$14+'Rubrik Laporan Akhir'!R$15+'Rubrik Laporan Akhir'!R$16)/(3*4))*100</f>
        <v>0</v>
      </c>
    </row>
    <row r="17" spans="1:17" ht="27" customHeight="1">
      <c r="A17" s="9">
        <f>COVER!A78</f>
        <v>13</v>
      </c>
      <c r="B17" s="35">
        <f>COVER!C78</f>
        <v>0</v>
      </c>
      <c r="C17" s="8">
        <f>COVER!B78</f>
        <v>0</v>
      </c>
      <c r="D17" s="8">
        <f>COVER!E78</f>
        <v>0</v>
      </c>
      <c r="E17" s="8">
        <f>COVER!F78</f>
        <v>0</v>
      </c>
      <c r="F17" s="7">
        <f>(((('Rubrik Kerja Mandiri&amp;Kelompok'!S$8+'Rubrik Kerja Mandiri&amp;Kelompok'!S$9+'Rubrik Kerja Mandiri&amp;Kelompok'!S$10)/(3*4))*0.2)+((('Rubrik Kerja Mandiri&amp;Kelompok'!S$23+'Rubrik Kerja Mandiri&amp;Kelompok'!S$24+'Rubrik Kerja Mandiri&amp;Kelompok'!S$25+'Rubrik Kerja Mandiri&amp;Kelompok'!S$26+'Rubrik Kerja Mandiri&amp;Kelompok'!S$27+'Rubrik Kerja Mandiri&amp;Kelompok'!S$28+'Rubrik Kerja Mandiri&amp;Kelompok'!S$29+'Rubrik Kerja Mandiri&amp;Kelompok'!S$30)/(8*4))*0.5)+((('Rubrik Kerja Mandiri&amp;Kelompok'!S$39+'Rubrik Kerja Mandiri&amp;Kelompok'!S$40+'Rubrik Kerja Mandiri&amp;Kelompok'!S$41)/(3*4))*0.3))*100</f>
        <v>0</v>
      </c>
      <c r="G17" s="7">
        <f>'Nilai Pembekalan'!O$8</f>
        <v>0</v>
      </c>
      <c r="H17" s="7">
        <f>(('Rubrik Proposal Kegiatan'!S$8+'Rubrik Proposal Kegiatan'!S$9+'Rubrik Proposal Kegiatan'!S$10+'Rubrik Proposal Kegiatan'!S$11)/(4*4))*100</f>
        <v>0</v>
      </c>
      <c r="I17" s="7">
        <f>(('Rubrik Kerja Mandiri&amp;Kelompok'!S$11+'Rubrik Kerja Mandiri&amp;Kelompok'!S$12+'Rubrik Kerja Mandiri&amp;Kelompok'!S$13+'Rubrik Kerja Mandiri&amp;Kelompok'!S$14)/(4*4))*100</f>
        <v>0</v>
      </c>
      <c r="J17" s="7">
        <f>(('Rubrik Log Book Kegiatan'!S$8+'Rubrik Log Book Kegiatan'!S$9+'Rubrik Log Book Kegiatan'!S$10+'Rubrik Log Book Kegiatan'!S$11+'Rubrik Log Book Kegiatan'!S$12+'Rubrik Log Book Kegiatan'!S$13)/(6*4))*100</f>
        <v>0</v>
      </c>
      <c r="K17" s="7">
        <f>(('Rubrik Laporan Akhir'!S$8+'Rubrik Laporan Akhir'!S$9+'Rubrik Laporan Akhir'!S$10+'Rubrik Laporan Akhir'!S$11+'Rubrik Laporan Akhir'!S$12+'Rubrik Laporan Akhir'!S$13)/(6*4))*100</f>
        <v>0</v>
      </c>
      <c r="L17" s="7">
        <f>(('Rubrik Kerja Mandiri&amp;Kelompok'!S$42+'Rubrik Kerja Mandiri&amp;Kelompok'!S$43+'Rubrik Kerja Mandiri&amp;Kelompok'!S$44+'Rubrik Kerja Mandiri&amp;Kelompok'!S$45+'Rubrik Kerja Mandiri&amp;Kelompok'!S$46)/(5*4))*100</f>
        <v>0</v>
      </c>
      <c r="M17" s="7">
        <f>(('Rubrik Log Book Kegiatan'!S$14+'Rubrik Log Book Kegiatan'!S$15+'Rubrik Log Book Kegiatan'!S$16+'Rubrik Log Book Kegiatan'!S$17)/(4*4))*100</f>
        <v>0</v>
      </c>
      <c r="N17" s="7">
        <f>(('Rubrik Video Kegiatan'!S$8+'Rubrik Video Kegiatan'!S$9+'Rubrik Video Kegiatan'!S$10+'Rubrik Video Kegiatan'!S$11+'Rubrik Video Kegiatan'!S$12)/(5*4))*100</f>
        <v>0</v>
      </c>
      <c r="O17" s="7">
        <f>(('Rubrik Kerja Mandiri&amp;Kelompok'!S$47+'Rubrik Kerja Mandiri&amp;Kelompok'!S$48+'Rubrik Kerja Mandiri&amp;Kelompok'!S$49)/(3*4))*100</f>
        <v>0</v>
      </c>
      <c r="P17" s="7">
        <f>(('Rubrik Presentasi dan Diskusi'!S$8+'Rubrik Presentasi dan Diskusi'!S$9+'Rubrik Presentasi dan Diskusi'!S$10+'Rubrik Presentasi dan Diskusi'!S$11+'Rubrik Presentasi dan Diskusi'!S$12+'Rubrik Presentasi dan Diskusi'!S$13+'Rubrik Presentasi dan Diskusi'!S$14+'Rubrik Presentasi dan Diskusi'!S$15)/(8*4))*100</f>
        <v>0</v>
      </c>
      <c r="Q17" s="7">
        <f>(('Rubrik Laporan Akhir'!S$14+'Rubrik Laporan Akhir'!S$15+'Rubrik Laporan Akhir'!S$16)/(3*4))*100</f>
        <v>0</v>
      </c>
    </row>
    <row r="18" spans="1:17" ht="27" customHeight="1">
      <c r="A18" s="9">
        <f>COVER!A79</f>
        <v>14</v>
      </c>
      <c r="B18" s="35">
        <f>COVER!C79</f>
        <v>0</v>
      </c>
      <c r="C18" s="8">
        <f>COVER!B79</f>
        <v>0</v>
      </c>
      <c r="D18" s="8">
        <f>COVER!E79</f>
        <v>0</v>
      </c>
      <c r="E18" s="8">
        <f>COVER!F79</f>
        <v>0</v>
      </c>
      <c r="F18" s="7">
        <f>(((('Rubrik Kerja Mandiri&amp;Kelompok'!T$8+'Rubrik Kerja Mandiri&amp;Kelompok'!T$9+'Rubrik Kerja Mandiri&amp;Kelompok'!T$10)/(3*4))*0.2)+((('Rubrik Kerja Mandiri&amp;Kelompok'!T$23+'Rubrik Kerja Mandiri&amp;Kelompok'!T$24+'Rubrik Kerja Mandiri&amp;Kelompok'!T$25+'Rubrik Kerja Mandiri&amp;Kelompok'!T$26+'Rubrik Kerja Mandiri&amp;Kelompok'!T$27+'Rubrik Kerja Mandiri&amp;Kelompok'!T$28+'Rubrik Kerja Mandiri&amp;Kelompok'!T$29+'Rubrik Kerja Mandiri&amp;Kelompok'!T$30)/(8*4))*0.5)+((('Rubrik Kerja Mandiri&amp;Kelompok'!T$39+'Rubrik Kerja Mandiri&amp;Kelompok'!T$40+'Rubrik Kerja Mandiri&amp;Kelompok'!T$41)/(3*4))*0.3))*100</f>
        <v>0</v>
      </c>
      <c r="G18" s="7">
        <f>'Nilai Pembekalan'!P$8</f>
        <v>0</v>
      </c>
      <c r="H18" s="7">
        <f>(('Rubrik Proposal Kegiatan'!T$8+'Rubrik Proposal Kegiatan'!T$9+'Rubrik Proposal Kegiatan'!T$10+'Rubrik Proposal Kegiatan'!T$11)/(4*4))*100</f>
        <v>0</v>
      </c>
      <c r="I18" s="7">
        <f>(('Rubrik Kerja Mandiri&amp;Kelompok'!T$11+'Rubrik Kerja Mandiri&amp;Kelompok'!T$12+'Rubrik Kerja Mandiri&amp;Kelompok'!T$13+'Rubrik Kerja Mandiri&amp;Kelompok'!T$14)/(4*4))*100</f>
        <v>0</v>
      </c>
      <c r="J18" s="7">
        <f>(('Rubrik Log Book Kegiatan'!T$8+'Rubrik Log Book Kegiatan'!T$9+'Rubrik Log Book Kegiatan'!T$10+'Rubrik Log Book Kegiatan'!T$11+'Rubrik Log Book Kegiatan'!T$12+'Rubrik Log Book Kegiatan'!T$13)/(6*4))*100</f>
        <v>0</v>
      </c>
      <c r="K18" s="7">
        <f>(('Rubrik Laporan Akhir'!T$8+'Rubrik Laporan Akhir'!T$9+'Rubrik Laporan Akhir'!T$10+'Rubrik Laporan Akhir'!T$11+'Rubrik Laporan Akhir'!T$12+'Rubrik Laporan Akhir'!T$13)/(6*4))*100</f>
        <v>0</v>
      </c>
      <c r="L18" s="7">
        <f>(('Rubrik Kerja Mandiri&amp;Kelompok'!T$42+'Rubrik Kerja Mandiri&amp;Kelompok'!T$43+'Rubrik Kerja Mandiri&amp;Kelompok'!T$44+'Rubrik Kerja Mandiri&amp;Kelompok'!T$45+'Rubrik Kerja Mandiri&amp;Kelompok'!T$46)/(5*4))*100</f>
        <v>0</v>
      </c>
      <c r="M18" s="7">
        <f>(('Rubrik Log Book Kegiatan'!T$14+'Rubrik Log Book Kegiatan'!T$15+'Rubrik Log Book Kegiatan'!T$16+'Rubrik Log Book Kegiatan'!T$17)/(4*4))*100</f>
        <v>0</v>
      </c>
      <c r="N18" s="7">
        <f>(('Rubrik Video Kegiatan'!T$8+'Rubrik Video Kegiatan'!T$9+'Rubrik Video Kegiatan'!T$10+'Rubrik Video Kegiatan'!T$11+'Rubrik Video Kegiatan'!T$12)/(5*4))*100</f>
        <v>0</v>
      </c>
      <c r="O18" s="7">
        <f>(('Rubrik Kerja Mandiri&amp;Kelompok'!T$47+'Rubrik Kerja Mandiri&amp;Kelompok'!T$48+'Rubrik Kerja Mandiri&amp;Kelompok'!T$49)/(3*4))*100</f>
        <v>0</v>
      </c>
      <c r="P18" s="7">
        <f>(('Rubrik Presentasi dan Diskusi'!T$8+'Rubrik Presentasi dan Diskusi'!T$9+'Rubrik Presentasi dan Diskusi'!T$10+'Rubrik Presentasi dan Diskusi'!T$11+'Rubrik Presentasi dan Diskusi'!T$12+'Rubrik Presentasi dan Diskusi'!T$13+'Rubrik Presentasi dan Diskusi'!T$14+'Rubrik Presentasi dan Diskusi'!T$15)/(8*4))*100</f>
        <v>0</v>
      </c>
      <c r="Q18" s="7">
        <f>(('Rubrik Laporan Akhir'!T$14+'Rubrik Laporan Akhir'!T$15+'Rubrik Laporan Akhir'!T$16)/(3*4))*100</f>
        <v>0</v>
      </c>
    </row>
    <row r="19" spans="1:17" ht="27" customHeight="1">
      <c r="A19" s="9">
        <f>COVER!A80</f>
        <v>15</v>
      </c>
      <c r="B19" s="35">
        <f>COVER!C80</f>
        <v>0</v>
      </c>
      <c r="C19" s="8">
        <f>COVER!B80</f>
        <v>0</v>
      </c>
      <c r="D19" s="8">
        <f>COVER!E80</f>
        <v>0</v>
      </c>
      <c r="E19" s="8">
        <f>COVER!F80</f>
        <v>0</v>
      </c>
      <c r="F19" s="7">
        <f>(((('Rubrik Kerja Mandiri&amp;Kelompok'!U$8+'Rubrik Kerja Mandiri&amp;Kelompok'!U$9+'Rubrik Kerja Mandiri&amp;Kelompok'!U$10)/(3*4))*0.2)+((('Rubrik Kerja Mandiri&amp;Kelompok'!U$23+'Rubrik Kerja Mandiri&amp;Kelompok'!U$24+'Rubrik Kerja Mandiri&amp;Kelompok'!U$25+'Rubrik Kerja Mandiri&amp;Kelompok'!U$26+'Rubrik Kerja Mandiri&amp;Kelompok'!U$27+'Rubrik Kerja Mandiri&amp;Kelompok'!U$28+'Rubrik Kerja Mandiri&amp;Kelompok'!U$29+'Rubrik Kerja Mandiri&amp;Kelompok'!U$30)/(8*4))*0.5)+((('Rubrik Kerja Mandiri&amp;Kelompok'!U$39+'Rubrik Kerja Mandiri&amp;Kelompok'!U$40+'Rubrik Kerja Mandiri&amp;Kelompok'!U$41)/(3*4))*0.3))*100</f>
        <v>0</v>
      </c>
      <c r="G19" s="7">
        <f>'Nilai Pembekalan'!Q$8</f>
        <v>0</v>
      </c>
      <c r="H19" s="7">
        <f>(('Rubrik Proposal Kegiatan'!U$8+'Rubrik Proposal Kegiatan'!U$9+'Rubrik Proposal Kegiatan'!U$10+'Rubrik Proposal Kegiatan'!U$11)/(4*4))*100</f>
        <v>0</v>
      </c>
      <c r="I19" s="7">
        <f>(('Rubrik Kerja Mandiri&amp;Kelompok'!U$11+'Rubrik Kerja Mandiri&amp;Kelompok'!U$12+'Rubrik Kerja Mandiri&amp;Kelompok'!U$13+'Rubrik Kerja Mandiri&amp;Kelompok'!U$14)/(4*4))*100</f>
        <v>0</v>
      </c>
      <c r="J19" s="7">
        <f>(('Rubrik Log Book Kegiatan'!U$8+'Rubrik Log Book Kegiatan'!U$9+'Rubrik Log Book Kegiatan'!U$10+'Rubrik Log Book Kegiatan'!U$11+'Rubrik Log Book Kegiatan'!U$12+'Rubrik Log Book Kegiatan'!U$13)/(6*4))*100</f>
        <v>0</v>
      </c>
      <c r="K19" s="7">
        <f>(('Rubrik Laporan Akhir'!U$8+'Rubrik Laporan Akhir'!U$9+'Rubrik Laporan Akhir'!U$10+'Rubrik Laporan Akhir'!U$11+'Rubrik Laporan Akhir'!U$12+'Rubrik Laporan Akhir'!U$13)/(6*4))*100</f>
        <v>0</v>
      </c>
      <c r="L19" s="7">
        <f>(('Rubrik Kerja Mandiri&amp;Kelompok'!U$42+'Rubrik Kerja Mandiri&amp;Kelompok'!U$43+'Rubrik Kerja Mandiri&amp;Kelompok'!U$44+'Rubrik Kerja Mandiri&amp;Kelompok'!U$45+'Rubrik Kerja Mandiri&amp;Kelompok'!U$46)/(5*4))*100</f>
        <v>0</v>
      </c>
      <c r="M19" s="7">
        <f>(('Rubrik Log Book Kegiatan'!U$14+'Rubrik Log Book Kegiatan'!U$15+'Rubrik Log Book Kegiatan'!U$16+'Rubrik Log Book Kegiatan'!U$17)/(4*4))*100</f>
        <v>0</v>
      </c>
      <c r="N19" s="7">
        <f>(('Rubrik Video Kegiatan'!U$8+'Rubrik Video Kegiatan'!U$9+'Rubrik Video Kegiatan'!U$10+'Rubrik Video Kegiatan'!U$11+'Rubrik Video Kegiatan'!U$12)/(5*4))*100</f>
        <v>0</v>
      </c>
      <c r="O19" s="7">
        <f>(('Rubrik Kerja Mandiri&amp;Kelompok'!U$47+'Rubrik Kerja Mandiri&amp;Kelompok'!U$48+'Rubrik Kerja Mandiri&amp;Kelompok'!U$49)/(3*4))*100</f>
        <v>0</v>
      </c>
      <c r="P19" s="7">
        <f>(('Rubrik Presentasi dan Diskusi'!U$8+'Rubrik Presentasi dan Diskusi'!U$9+'Rubrik Presentasi dan Diskusi'!U$10+'Rubrik Presentasi dan Diskusi'!U$11+'Rubrik Presentasi dan Diskusi'!U$12+'Rubrik Presentasi dan Diskusi'!U$13+'Rubrik Presentasi dan Diskusi'!U$14+'Rubrik Presentasi dan Diskusi'!U$15)/(8*4))*100</f>
        <v>0</v>
      </c>
      <c r="Q19" s="7">
        <f>(('Rubrik Laporan Akhir'!U$14+'Rubrik Laporan Akhir'!U$15+'Rubrik Laporan Akhir'!U$16)/(3*4))*100</f>
        <v>0</v>
      </c>
    </row>
    <row r="20" spans="1:17" ht="27" customHeight="1">
      <c r="A20" s="9">
        <f>COVER!A81</f>
        <v>16</v>
      </c>
      <c r="B20" s="35">
        <f>COVER!C81</f>
        <v>0</v>
      </c>
      <c r="C20" s="8">
        <f>COVER!B81</f>
        <v>0</v>
      </c>
      <c r="D20" s="8">
        <f>COVER!E81</f>
        <v>0</v>
      </c>
      <c r="E20" s="8">
        <f>COVER!F81</f>
        <v>0</v>
      </c>
      <c r="F20" s="7">
        <f>(((('Rubrik Kerja Mandiri&amp;Kelompok'!V$8+'Rubrik Kerja Mandiri&amp;Kelompok'!V$9+'Rubrik Kerja Mandiri&amp;Kelompok'!V$10)/(3*4))*0.2)+((('Rubrik Kerja Mandiri&amp;Kelompok'!V$23+'Rubrik Kerja Mandiri&amp;Kelompok'!V$24+'Rubrik Kerja Mandiri&amp;Kelompok'!V$25+'Rubrik Kerja Mandiri&amp;Kelompok'!V$26+'Rubrik Kerja Mandiri&amp;Kelompok'!V$27+'Rubrik Kerja Mandiri&amp;Kelompok'!V$28+'Rubrik Kerja Mandiri&amp;Kelompok'!V$29+'Rubrik Kerja Mandiri&amp;Kelompok'!V$30)/(8*4))*0.5)+((('Rubrik Kerja Mandiri&amp;Kelompok'!V$39+'Rubrik Kerja Mandiri&amp;Kelompok'!V$40+'Rubrik Kerja Mandiri&amp;Kelompok'!V$41)/(3*4))*0.3))*100</f>
        <v>0</v>
      </c>
      <c r="G20" s="7">
        <f>'Nilai Pembekalan'!R$8</f>
        <v>0</v>
      </c>
      <c r="H20" s="7">
        <f>(('Rubrik Proposal Kegiatan'!V$8+'Rubrik Proposal Kegiatan'!V$9+'Rubrik Proposal Kegiatan'!V$10+'Rubrik Proposal Kegiatan'!V$11)/(4*4))*100</f>
        <v>0</v>
      </c>
      <c r="I20" s="7">
        <f>(('Rubrik Kerja Mandiri&amp;Kelompok'!V$11+'Rubrik Kerja Mandiri&amp;Kelompok'!V$12+'Rubrik Kerja Mandiri&amp;Kelompok'!V$13+'Rubrik Kerja Mandiri&amp;Kelompok'!V$14)/(4*4))*100</f>
        <v>0</v>
      </c>
      <c r="J20" s="7">
        <f>(('Rubrik Log Book Kegiatan'!V$8+'Rubrik Log Book Kegiatan'!V$9+'Rubrik Log Book Kegiatan'!V$10+'Rubrik Log Book Kegiatan'!V$11+'Rubrik Log Book Kegiatan'!V$12+'Rubrik Log Book Kegiatan'!V$13)/(6*4))*100</f>
        <v>0</v>
      </c>
      <c r="K20" s="7">
        <f>(('Rubrik Laporan Akhir'!V$8+'Rubrik Laporan Akhir'!V$9+'Rubrik Laporan Akhir'!V$10+'Rubrik Laporan Akhir'!V$11+'Rubrik Laporan Akhir'!V$12+'Rubrik Laporan Akhir'!V$13)/(6*4))*100</f>
        <v>0</v>
      </c>
      <c r="L20" s="7">
        <f>(('Rubrik Kerja Mandiri&amp;Kelompok'!V$42+'Rubrik Kerja Mandiri&amp;Kelompok'!V$43+'Rubrik Kerja Mandiri&amp;Kelompok'!V$44+'Rubrik Kerja Mandiri&amp;Kelompok'!V$45+'Rubrik Kerja Mandiri&amp;Kelompok'!V$46)/(5*4))*100</f>
        <v>0</v>
      </c>
      <c r="M20" s="7">
        <f>(('Rubrik Log Book Kegiatan'!V$14+'Rubrik Log Book Kegiatan'!V$15+'Rubrik Log Book Kegiatan'!V$16+'Rubrik Log Book Kegiatan'!V$17)/(4*4))*100</f>
        <v>0</v>
      </c>
      <c r="N20" s="7">
        <f>(('Rubrik Video Kegiatan'!V$8+'Rubrik Video Kegiatan'!V$9+'Rubrik Video Kegiatan'!V$10+'Rubrik Video Kegiatan'!V$11+'Rubrik Video Kegiatan'!V$12)/(5*4))*100</f>
        <v>0</v>
      </c>
      <c r="O20" s="7">
        <f>(('Rubrik Kerja Mandiri&amp;Kelompok'!V$47+'Rubrik Kerja Mandiri&amp;Kelompok'!V$48+'Rubrik Kerja Mandiri&amp;Kelompok'!V$49)/(3*4))*100</f>
        <v>0</v>
      </c>
      <c r="P20" s="7">
        <f>(('Rubrik Presentasi dan Diskusi'!V$8+'Rubrik Presentasi dan Diskusi'!V$9+'Rubrik Presentasi dan Diskusi'!V$10+'Rubrik Presentasi dan Diskusi'!V$11+'Rubrik Presentasi dan Diskusi'!V$12+'Rubrik Presentasi dan Diskusi'!V$13+'Rubrik Presentasi dan Diskusi'!V$14+'Rubrik Presentasi dan Diskusi'!V$15)/(8*4))*100</f>
        <v>0</v>
      </c>
      <c r="Q20" s="7">
        <f>(('Rubrik Laporan Akhir'!V$14+'Rubrik Laporan Akhir'!V$15+'Rubrik Laporan Akhir'!V$16)/(3*4))*100</f>
        <v>0</v>
      </c>
    </row>
    <row r="21" spans="1:17" ht="27" customHeight="1">
      <c r="A21" s="9">
        <f>COVER!A82</f>
        <v>17</v>
      </c>
      <c r="B21" s="35">
        <f>COVER!C82</f>
        <v>0</v>
      </c>
      <c r="C21" s="8">
        <f>COVER!B82</f>
        <v>0</v>
      </c>
      <c r="D21" s="8">
        <f>COVER!E82</f>
        <v>0</v>
      </c>
      <c r="E21" s="8">
        <f>COVER!F82</f>
        <v>0</v>
      </c>
      <c r="F21" s="7">
        <f>(((('Rubrik Kerja Mandiri&amp;Kelompok'!W$8+'Rubrik Kerja Mandiri&amp;Kelompok'!W$9+'Rubrik Kerja Mandiri&amp;Kelompok'!W$10)/(3*4))*0.2)+((('Rubrik Kerja Mandiri&amp;Kelompok'!W$23+'Rubrik Kerja Mandiri&amp;Kelompok'!W$24+'Rubrik Kerja Mandiri&amp;Kelompok'!W$25+'Rubrik Kerja Mandiri&amp;Kelompok'!W$26+'Rubrik Kerja Mandiri&amp;Kelompok'!W$27+'Rubrik Kerja Mandiri&amp;Kelompok'!W$28+'Rubrik Kerja Mandiri&amp;Kelompok'!W$29+'Rubrik Kerja Mandiri&amp;Kelompok'!W$30)/(8*4))*0.5)+((('Rubrik Kerja Mandiri&amp;Kelompok'!W$39+'Rubrik Kerja Mandiri&amp;Kelompok'!W$40+'Rubrik Kerja Mandiri&amp;Kelompok'!W$41)/(3*4))*0.3))*100</f>
        <v>0</v>
      </c>
      <c r="G21" s="7">
        <f>'Nilai Pembekalan'!S$8</f>
        <v>0</v>
      </c>
      <c r="H21" s="7">
        <f>(('Rubrik Proposal Kegiatan'!W$8+'Rubrik Proposal Kegiatan'!W$9+'Rubrik Proposal Kegiatan'!W$10+'Rubrik Proposal Kegiatan'!W$11)/(4*4))*100</f>
        <v>0</v>
      </c>
      <c r="I21" s="7">
        <f>(('Rubrik Kerja Mandiri&amp;Kelompok'!W$11+'Rubrik Kerja Mandiri&amp;Kelompok'!W$12+'Rubrik Kerja Mandiri&amp;Kelompok'!W$13+'Rubrik Kerja Mandiri&amp;Kelompok'!W$14)/(4*4))*100</f>
        <v>0</v>
      </c>
      <c r="J21" s="7">
        <f>(('Rubrik Log Book Kegiatan'!W$8+'Rubrik Log Book Kegiatan'!W$9+'Rubrik Log Book Kegiatan'!W$10+'Rubrik Log Book Kegiatan'!W$11+'Rubrik Log Book Kegiatan'!W$12+'Rubrik Log Book Kegiatan'!W$13)/(6*4))*100</f>
        <v>0</v>
      </c>
      <c r="K21" s="7">
        <f>(('Rubrik Laporan Akhir'!W$8+'Rubrik Laporan Akhir'!W$9+'Rubrik Laporan Akhir'!W$10+'Rubrik Laporan Akhir'!W$11+'Rubrik Laporan Akhir'!W$12+'Rubrik Laporan Akhir'!W$13)/(6*4))*100</f>
        <v>0</v>
      </c>
      <c r="L21" s="7">
        <f>(('Rubrik Kerja Mandiri&amp;Kelompok'!W$42+'Rubrik Kerja Mandiri&amp;Kelompok'!W$43+'Rubrik Kerja Mandiri&amp;Kelompok'!W$44+'Rubrik Kerja Mandiri&amp;Kelompok'!W$45+'Rubrik Kerja Mandiri&amp;Kelompok'!W$46)/(5*4))*100</f>
        <v>0</v>
      </c>
      <c r="M21" s="7">
        <f>(('Rubrik Log Book Kegiatan'!W$14+'Rubrik Log Book Kegiatan'!W$15+'Rubrik Log Book Kegiatan'!W$16+'Rubrik Log Book Kegiatan'!W$17)/(4*4))*100</f>
        <v>0</v>
      </c>
      <c r="N21" s="7">
        <f>(('Rubrik Video Kegiatan'!W$8+'Rubrik Video Kegiatan'!W$9+'Rubrik Video Kegiatan'!W$10+'Rubrik Video Kegiatan'!W$11+'Rubrik Video Kegiatan'!W$12)/(5*4))*100</f>
        <v>0</v>
      </c>
      <c r="O21" s="7">
        <f>(('Rubrik Kerja Mandiri&amp;Kelompok'!W$47+'Rubrik Kerja Mandiri&amp;Kelompok'!W$48+'Rubrik Kerja Mandiri&amp;Kelompok'!W$49)/(3*4))*100</f>
        <v>0</v>
      </c>
      <c r="P21" s="7">
        <f>(('Rubrik Presentasi dan Diskusi'!W$8+'Rubrik Presentasi dan Diskusi'!W$9+'Rubrik Presentasi dan Diskusi'!W$10+'Rubrik Presentasi dan Diskusi'!W$11+'Rubrik Presentasi dan Diskusi'!W$12+'Rubrik Presentasi dan Diskusi'!W$13+'Rubrik Presentasi dan Diskusi'!W$14+'Rubrik Presentasi dan Diskusi'!W$15)/(8*4))*100</f>
        <v>0</v>
      </c>
      <c r="Q21" s="7">
        <f>(('Rubrik Laporan Akhir'!W$14+'Rubrik Laporan Akhir'!W$15+'Rubrik Laporan Akhir'!W$16)/(3*4))*100</f>
        <v>0</v>
      </c>
    </row>
    <row r="22" spans="1:17" ht="27" customHeight="1">
      <c r="A22" s="9">
        <f>COVER!A83</f>
        <v>18</v>
      </c>
      <c r="B22" s="35">
        <f>COVER!C83</f>
        <v>0</v>
      </c>
      <c r="C22" s="8">
        <f>COVER!B83</f>
        <v>0</v>
      </c>
      <c r="D22" s="8">
        <f>COVER!E83</f>
        <v>0</v>
      </c>
      <c r="E22" s="8">
        <f>COVER!F83</f>
        <v>0</v>
      </c>
      <c r="F22" s="7">
        <f>(((('Rubrik Kerja Mandiri&amp;Kelompok'!X$8+'Rubrik Kerja Mandiri&amp;Kelompok'!X$9+'Rubrik Kerja Mandiri&amp;Kelompok'!X$10)/(3*4))*0.2)+((('Rubrik Kerja Mandiri&amp;Kelompok'!X$23+'Rubrik Kerja Mandiri&amp;Kelompok'!X$24+'Rubrik Kerja Mandiri&amp;Kelompok'!X$25+'Rubrik Kerja Mandiri&amp;Kelompok'!X$26+'Rubrik Kerja Mandiri&amp;Kelompok'!X$27+'Rubrik Kerja Mandiri&amp;Kelompok'!X$28+'Rubrik Kerja Mandiri&amp;Kelompok'!X$29+'Rubrik Kerja Mandiri&amp;Kelompok'!X$30)/(8*4))*0.5)+((('Rubrik Kerja Mandiri&amp;Kelompok'!X$39+'Rubrik Kerja Mandiri&amp;Kelompok'!X$40+'Rubrik Kerja Mandiri&amp;Kelompok'!X$41)/(3*4))*0.3))*100</f>
        <v>0</v>
      </c>
      <c r="G22" s="7">
        <f>'Nilai Pembekalan'!T$8</f>
        <v>0</v>
      </c>
      <c r="H22" s="7">
        <f>(('Rubrik Proposal Kegiatan'!X$8+'Rubrik Proposal Kegiatan'!X$9+'Rubrik Proposal Kegiatan'!X$10+'Rubrik Proposal Kegiatan'!X$11)/(4*4))*100</f>
        <v>0</v>
      </c>
      <c r="I22" s="7">
        <f>(('Rubrik Kerja Mandiri&amp;Kelompok'!X$11+'Rubrik Kerja Mandiri&amp;Kelompok'!X$12+'Rubrik Kerja Mandiri&amp;Kelompok'!X$13+'Rubrik Kerja Mandiri&amp;Kelompok'!X$14)/(4*4))*100</f>
        <v>0</v>
      </c>
      <c r="J22" s="7">
        <f>(('Rubrik Log Book Kegiatan'!X$8+'Rubrik Log Book Kegiatan'!X$9+'Rubrik Log Book Kegiatan'!X$10+'Rubrik Log Book Kegiatan'!X$11+'Rubrik Log Book Kegiatan'!X$12+'Rubrik Log Book Kegiatan'!X$13)/(6*4))*100</f>
        <v>0</v>
      </c>
      <c r="K22" s="7">
        <f>(('Rubrik Laporan Akhir'!X$8+'Rubrik Laporan Akhir'!X$9+'Rubrik Laporan Akhir'!X$10+'Rubrik Laporan Akhir'!X$11+'Rubrik Laporan Akhir'!X$12+'Rubrik Laporan Akhir'!X$13)/(6*4))*100</f>
        <v>0</v>
      </c>
      <c r="L22" s="7">
        <f>(('Rubrik Kerja Mandiri&amp;Kelompok'!X$42+'Rubrik Kerja Mandiri&amp;Kelompok'!X$43+'Rubrik Kerja Mandiri&amp;Kelompok'!X$44+'Rubrik Kerja Mandiri&amp;Kelompok'!X$45+'Rubrik Kerja Mandiri&amp;Kelompok'!X$46)/(5*4))*100</f>
        <v>0</v>
      </c>
      <c r="M22" s="7">
        <f>(('Rubrik Log Book Kegiatan'!X$14+'Rubrik Log Book Kegiatan'!X$15+'Rubrik Log Book Kegiatan'!X$16+'Rubrik Log Book Kegiatan'!X$17)/(4*4))*100</f>
        <v>0</v>
      </c>
      <c r="N22" s="7">
        <f>(('Rubrik Video Kegiatan'!X$8+'Rubrik Video Kegiatan'!X$9+'Rubrik Video Kegiatan'!X$10+'Rubrik Video Kegiatan'!X$11+'Rubrik Video Kegiatan'!X$12)/(5*4))*100</f>
        <v>0</v>
      </c>
      <c r="O22" s="7">
        <f>(('Rubrik Kerja Mandiri&amp;Kelompok'!X$47+'Rubrik Kerja Mandiri&amp;Kelompok'!X$48+'Rubrik Kerja Mandiri&amp;Kelompok'!X$49)/(3*4))*100</f>
        <v>0</v>
      </c>
      <c r="P22" s="7">
        <f>(('Rubrik Presentasi dan Diskusi'!X$8+'Rubrik Presentasi dan Diskusi'!X$9+'Rubrik Presentasi dan Diskusi'!X$10+'Rubrik Presentasi dan Diskusi'!X$11+'Rubrik Presentasi dan Diskusi'!X$12+'Rubrik Presentasi dan Diskusi'!X$13+'Rubrik Presentasi dan Diskusi'!X$14+'Rubrik Presentasi dan Diskusi'!X$15)/(8*4))*100</f>
        <v>0</v>
      </c>
      <c r="Q22" s="7">
        <f>(('Rubrik Laporan Akhir'!X$14+'Rubrik Laporan Akhir'!X$15+'Rubrik Laporan Akhir'!X$16)/(3*4))*100</f>
        <v>0</v>
      </c>
    </row>
    <row r="23" spans="1:17" ht="27" customHeight="1">
      <c r="A23" s="9">
        <f>COVER!A84</f>
        <v>19</v>
      </c>
      <c r="B23" s="35">
        <f>COVER!C84</f>
        <v>0</v>
      </c>
      <c r="C23" s="8">
        <f>COVER!B84</f>
        <v>0</v>
      </c>
      <c r="D23" s="8">
        <f>COVER!E84</f>
        <v>0</v>
      </c>
      <c r="E23" s="8">
        <f>COVER!F84</f>
        <v>0</v>
      </c>
      <c r="F23" s="7">
        <f>(((('Rubrik Kerja Mandiri&amp;Kelompok'!Y$8+'Rubrik Kerja Mandiri&amp;Kelompok'!Y$9+'Rubrik Kerja Mandiri&amp;Kelompok'!Y$10)/(3*4))*0.2)+((('Rubrik Kerja Mandiri&amp;Kelompok'!Y$23+'Rubrik Kerja Mandiri&amp;Kelompok'!Y$24+'Rubrik Kerja Mandiri&amp;Kelompok'!Y$25+'Rubrik Kerja Mandiri&amp;Kelompok'!Y$26+'Rubrik Kerja Mandiri&amp;Kelompok'!Y$27+'Rubrik Kerja Mandiri&amp;Kelompok'!Y$28+'Rubrik Kerja Mandiri&amp;Kelompok'!Y$29+'Rubrik Kerja Mandiri&amp;Kelompok'!Y$30)/(8*4))*0.5)+((('Rubrik Kerja Mandiri&amp;Kelompok'!Y$39+'Rubrik Kerja Mandiri&amp;Kelompok'!Y$40+'Rubrik Kerja Mandiri&amp;Kelompok'!Y$41)/(3*4))*0.3))*100</f>
        <v>0</v>
      </c>
      <c r="G23" s="7">
        <f>'Nilai Pembekalan'!U$8</f>
        <v>0</v>
      </c>
      <c r="H23" s="7">
        <f>(('Rubrik Proposal Kegiatan'!Y$8+'Rubrik Proposal Kegiatan'!Y$9+'Rubrik Proposal Kegiatan'!Y$10+'Rubrik Proposal Kegiatan'!Y$11)/(4*4))*100</f>
        <v>0</v>
      </c>
      <c r="I23" s="7">
        <f>(('Rubrik Kerja Mandiri&amp;Kelompok'!Y$11+'Rubrik Kerja Mandiri&amp;Kelompok'!Y$12+'Rubrik Kerja Mandiri&amp;Kelompok'!Y$13+'Rubrik Kerja Mandiri&amp;Kelompok'!Y$14)/(4*4))*100</f>
        <v>0</v>
      </c>
      <c r="J23" s="7">
        <f>(('Rubrik Log Book Kegiatan'!Y$8+'Rubrik Log Book Kegiatan'!Y$9+'Rubrik Log Book Kegiatan'!Y$10+'Rubrik Log Book Kegiatan'!Y$11+'Rubrik Log Book Kegiatan'!Y$12+'Rubrik Log Book Kegiatan'!Y$13)/(6*4))*100</f>
        <v>0</v>
      </c>
      <c r="K23" s="7">
        <f>(('Rubrik Laporan Akhir'!Y$8+'Rubrik Laporan Akhir'!Y$9+'Rubrik Laporan Akhir'!Y$10+'Rubrik Laporan Akhir'!Y$11+'Rubrik Laporan Akhir'!Y$12+'Rubrik Laporan Akhir'!Y$13)/(6*4))*100</f>
        <v>0</v>
      </c>
      <c r="L23" s="7">
        <f>(('Rubrik Kerja Mandiri&amp;Kelompok'!Y$42+'Rubrik Kerja Mandiri&amp;Kelompok'!Y$43+'Rubrik Kerja Mandiri&amp;Kelompok'!Y$44+'Rubrik Kerja Mandiri&amp;Kelompok'!Y$45+'Rubrik Kerja Mandiri&amp;Kelompok'!Y$46)/(5*4))*100</f>
        <v>0</v>
      </c>
      <c r="M23" s="7">
        <f>(('Rubrik Log Book Kegiatan'!Y$14+'Rubrik Log Book Kegiatan'!Y$15+'Rubrik Log Book Kegiatan'!Y$16+'Rubrik Log Book Kegiatan'!Y$17)/(4*4))*100</f>
        <v>0</v>
      </c>
      <c r="N23" s="7">
        <f>(('Rubrik Video Kegiatan'!Y$8+'Rubrik Video Kegiatan'!Y$9+'Rubrik Video Kegiatan'!Y$10+'Rubrik Video Kegiatan'!Y$11+'Rubrik Video Kegiatan'!Y$12)/(5*4))*100</f>
        <v>0</v>
      </c>
      <c r="O23" s="7">
        <f>(('Rubrik Kerja Mandiri&amp;Kelompok'!Y$47+'Rubrik Kerja Mandiri&amp;Kelompok'!Y$48+'Rubrik Kerja Mandiri&amp;Kelompok'!Y$49)/(3*4))*100</f>
        <v>0</v>
      </c>
      <c r="P23" s="7">
        <f>(('Rubrik Presentasi dan Diskusi'!Y$8+'Rubrik Presentasi dan Diskusi'!Y$9+'Rubrik Presentasi dan Diskusi'!Y$10+'Rubrik Presentasi dan Diskusi'!Y$11+'Rubrik Presentasi dan Diskusi'!Y$12+'Rubrik Presentasi dan Diskusi'!Y$13+'Rubrik Presentasi dan Diskusi'!Y$14+'Rubrik Presentasi dan Diskusi'!Y$15)/(8*4))*100</f>
        <v>0</v>
      </c>
      <c r="Q23" s="7">
        <f>(('Rubrik Laporan Akhir'!Y$14+'Rubrik Laporan Akhir'!Y$15+'Rubrik Laporan Akhir'!Y$16)/(3*4))*100</f>
        <v>0</v>
      </c>
    </row>
    <row r="24" spans="1:17" ht="27" customHeight="1">
      <c r="A24" s="9">
        <f>COVER!A85</f>
        <v>20</v>
      </c>
      <c r="B24" s="35">
        <f>COVER!C85</f>
        <v>0</v>
      </c>
      <c r="C24" s="8">
        <f>COVER!B85</f>
        <v>0</v>
      </c>
      <c r="D24" s="8">
        <f>COVER!E85</f>
        <v>0</v>
      </c>
      <c r="E24" s="8">
        <f>COVER!F85</f>
        <v>0</v>
      </c>
      <c r="F24" s="7">
        <f>(((('Rubrik Kerja Mandiri&amp;Kelompok'!Z$8+'Rubrik Kerja Mandiri&amp;Kelompok'!Z$9+'Rubrik Kerja Mandiri&amp;Kelompok'!Z$10)/(3*4))*0.2)+((('Rubrik Kerja Mandiri&amp;Kelompok'!Z$23+'Rubrik Kerja Mandiri&amp;Kelompok'!Z$24+'Rubrik Kerja Mandiri&amp;Kelompok'!Z$25+'Rubrik Kerja Mandiri&amp;Kelompok'!Z$26+'Rubrik Kerja Mandiri&amp;Kelompok'!Z$27+'Rubrik Kerja Mandiri&amp;Kelompok'!Z$28+'Rubrik Kerja Mandiri&amp;Kelompok'!Z$29+'Rubrik Kerja Mandiri&amp;Kelompok'!Z$30)/(8*4))*0.5)+((('Rubrik Kerja Mandiri&amp;Kelompok'!Z$39+'Rubrik Kerja Mandiri&amp;Kelompok'!Z$40+'Rubrik Kerja Mandiri&amp;Kelompok'!Z$41)/(3*4))*0.3))*100</f>
        <v>0</v>
      </c>
      <c r="G24" s="7">
        <f>'Nilai Pembekalan'!V$8</f>
        <v>0</v>
      </c>
      <c r="H24" s="7">
        <f>(('Rubrik Proposal Kegiatan'!Z$8+'Rubrik Proposal Kegiatan'!Z$9+'Rubrik Proposal Kegiatan'!Z$10+'Rubrik Proposal Kegiatan'!Z$11)/(4*4))*100</f>
        <v>0</v>
      </c>
      <c r="I24" s="7">
        <f>(('Rubrik Kerja Mandiri&amp;Kelompok'!Z$11+'Rubrik Kerja Mandiri&amp;Kelompok'!Z$12+'Rubrik Kerja Mandiri&amp;Kelompok'!Z$13+'Rubrik Kerja Mandiri&amp;Kelompok'!Z$14)/(4*4))*100</f>
        <v>0</v>
      </c>
      <c r="J24" s="7">
        <f>(('Rubrik Log Book Kegiatan'!Z$8+'Rubrik Log Book Kegiatan'!Z$9+'Rubrik Log Book Kegiatan'!Z$10+'Rubrik Log Book Kegiatan'!Z$11+'Rubrik Log Book Kegiatan'!Z$12+'Rubrik Log Book Kegiatan'!Z$13)/(6*4))*100</f>
        <v>0</v>
      </c>
      <c r="K24" s="7">
        <f>(('Rubrik Laporan Akhir'!Z$8+'Rubrik Laporan Akhir'!Z$9+'Rubrik Laporan Akhir'!Z$10+'Rubrik Laporan Akhir'!Z$11+'Rubrik Laporan Akhir'!Z$12+'Rubrik Laporan Akhir'!Z$13)/(6*4))*100</f>
        <v>0</v>
      </c>
      <c r="L24" s="7">
        <f>(('Rubrik Kerja Mandiri&amp;Kelompok'!Z$42+'Rubrik Kerja Mandiri&amp;Kelompok'!Z$43+'Rubrik Kerja Mandiri&amp;Kelompok'!Z$44+'Rubrik Kerja Mandiri&amp;Kelompok'!Z$45+'Rubrik Kerja Mandiri&amp;Kelompok'!Z$46)/(5*4))*100</f>
        <v>0</v>
      </c>
      <c r="M24" s="7">
        <f>(('Rubrik Log Book Kegiatan'!Z$14+'Rubrik Log Book Kegiatan'!Z$15+'Rubrik Log Book Kegiatan'!Z$16+'Rubrik Log Book Kegiatan'!Z$17)/(4*4))*100</f>
        <v>0</v>
      </c>
      <c r="N24" s="7">
        <f>(('Rubrik Video Kegiatan'!Z$8+'Rubrik Video Kegiatan'!Z$9+'Rubrik Video Kegiatan'!Z$10+'Rubrik Video Kegiatan'!Z$11+'Rubrik Video Kegiatan'!Z$12)/(5*4))*100</f>
        <v>0</v>
      </c>
      <c r="O24" s="7">
        <f>(('Rubrik Kerja Mandiri&amp;Kelompok'!Z$47+'Rubrik Kerja Mandiri&amp;Kelompok'!Z$48+'Rubrik Kerja Mandiri&amp;Kelompok'!Z$49)/(3*4))*100</f>
        <v>0</v>
      </c>
      <c r="P24" s="7">
        <f>(('Rubrik Presentasi dan Diskusi'!Z$8+'Rubrik Presentasi dan Diskusi'!Z$9+'Rubrik Presentasi dan Diskusi'!Z$10+'Rubrik Presentasi dan Diskusi'!Z$11+'Rubrik Presentasi dan Diskusi'!Z$12+'Rubrik Presentasi dan Diskusi'!Z$13+'Rubrik Presentasi dan Diskusi'!Z$14+'Rubrik Presentasi dan Diskusi'!Z$15)/(8*4))*100</f>
        <v>0</v>
      </c>
      <c r="Q24" s="7">
        <f>(('Rubrik Laporan Akhir'!Z$14+'Rubrik Laporan Akhir'!Z$15+'Rubrik Laporan Akhir'!Z$16)/(3*4))*100</f>
        <v>0</v>
      </c>
    </row>
    <row r="25" spans="1:17" ht="27" customHeight="1">
      <c r="A25" s="9">
        <f>COVER!A86</f>
        <v>21</v>
      </c>
      <c r="B25" s="35">
        <f>COVER!C86</f>
        <v>0</v>
      </c>
      <c r="C25" s="8">
        <f>COVER!B86</f>
        <v>0</v>
      </c>
      <c r="D25" s="8">
        <f>COVER!E86</f>
        <v>0</v>
      </c>
      <c r="E25" s="8">
        <f>COVER!F86</f>
        <v>0</v>
      </c>
      <c r="F25" s="7">
        <f>(((('Rubrik Kerja Mandiri&amp;Kelompok'!AA$8+'Rubrik Kerja Mandiri&amp;Kelompok'!AA$9+'Rubrik Kerja Mandiri&amp;Kelompok'!AA$10)/(3*4))*0.2)+((('Rubrik Kerja Mandiri&amp;Kelompok'!AA$23+'Rubrik Kerja Mandiri&amp;Kelompok'!AA$24+'Rubrik Kerja Mandiri&amp;Kelompok'!AA$25+'Rubrik Kerja Mandiri&amp;Kelompok'!AA$26+'Rubrik Kerja Mandiri&amp;Kelompok'!AA$27+'Rubrik Kerja Mandiri&amp;Kelompok'!AA$28+'Rubrik Kerja Mandiri&amp;Kelompok'!AA$29+'Rubrik Kerja Mandiri&amp;Kelompok'!AA$30)/(8*4))*0.5)+((('Rubrik Kerja Mandiri&amp;Kelompok'!AA$39+'Rubrik Kerja Mandiri&amp;Kelompok'!AA$40+'Rubrik Kerja Mandiri&amp;Kelompok'!AA$41)/(3*4))*0.3))*100</f>
        <v>0</v>
      </c>
      <c r="G25" s="7">
        <f>'Nilai Pembekalan'!W$8</f>
        <v>0</v>
      </c>
      <c r="H25" s="7">
        <f>(('Rubrik Proposal Kegiatan'!AA$8+'Rubrik Proposal Kegiatan'!AA$9+'Rubrik Proposal Kegiatan'!AA$10+'Rubrik Proposal Kegiatan'!AA$11)/(4*4))*100</f>
        <v>0</v>
      </c>
      <c r="I25" s="7">
        <f>(('Rubrik Kerja Mandiri&amp;Kelompok'!AA$11+'Rubrik Kerja Mandiri&amp;Kelompok'!AA$12+'Rubrik Kerja Mandiri&amp;Kelompok'!AA$13+'Rubrik Kerja Mandiri&amp;Kelompok'!AA$14)/(4*4))*100</f>
        <v>0</v>
      </c>
      <c r="J25" s="7">
        <f>(('Rubrik Log Book Kegiatan'!AA$8+'Rubrik Log Book Kegiatan'!AA$9+'Rubrik Log Book Kegiatan'!AA$10+'Rubrik Log Book Kegiatan'!AA$11+'Rubrik Log Book Kegiatan'!AA$12+'Rubrik Log Book Kegiatan'!AA$13)/(6*4))*100</f>
        <v>0</v>
      </c>
      <c r="K25" s="7">
        <f>(('Rubrik Laporan Akhir'!AA$8+'Rubrik Laporan Akhir'!AA$9+'Rubrik Laporan Akhir'!AA$10+'Rubrik Laporan Akhir'!AA$11+'Rubrik Laporan Akhir'!AA$12+'Rubrik Laporan Akhir'!AA$13)/(6*4))*100</f>
        <v>0</v>
      </c>
      <c r="L25" s="7">
        <f>(('Rubrik Kerja Mandiri&amp;Kelompok'!AA$42+'Rubrik Kerja Mandiri&amp;Kelompok'!AA$43+'Rubrik Kerja Mandiri&amp;Kelompok'!AA$44+'Rubrik Kerja Mandiri&amp;Kelompok'!AA$45+'Rubrik Kerja Mandiri&amp;Kelompok'!AA$46)/(5*4))*100</f>
        <v>0</v>
      </c>
      <c r="M25" s="7">
        <f>(('Rubrik Log Book Kegiatan'!AA$14+'Rubrik Log Book Kegiatan'!AA$15+'Rubrik Log Book Kegiatan'!AA$16+'Rubrik Log Book Kegiatan'!AA$17)/(4*4))*100</f>
        <v>0</v>
      </c>
      <c r="N25" s="7">
        <f>(('Rubrik Video Kegiatan'!AA$8+'Rubrik Video Kegiatan'!AA$9+'Rubrik Video Kegiatan'!AA$10+'Rubrik Video Kegiatan'!AA$11+'Rubrik Video Kegiatan'!AA$12)/(5*4))*100</f>
        <v>0</v>
      </c>
      <c r="O25" s="7">
        <f>(('Rubrik Kerja Mandiri&amp;Kelompok'!AA$47+'Rubrik Kerja Mandiri&amp;Kelompok'!AA$48+'Rubrik Kerja Mandiri&amp;Kelompok'!AA$49)/(3*4))*100</f>
        <v>0</v>
      </c>
      <c r="P25" s="7">
        <f>(('Rubrik Presentasi dan Diskusi'!AA$8+'Rubrik Presentasi dan Diskusi'!AA$9+'Rubrik Presentasi dan Diskusi'!AA$10+'Rubrik Presentasi dan Diskusi'!AA$11+'Rubrik Presentasi dan Diskusi'!AA$12+'Rubrik Presentasi dan Diskusi'!AA$13+'Rubrik Presentasi dan Diskusi'!AA$14+'Rubrik Presentasi dan Diskusi'!AA$15)/(8*4))*100</f>
        <v>0</v>
      </c>
      <c r="Q25" s="7">
        <f>(('Rubrik Laporan Akhir'!AA$14+'Rubrik Laporan Akhir'!AA$15+'Rubrik Laporan Akhir'!AA$16)/(3*4))*100</f>
        <v>0</v>
      </c>
    </row>
    <row r="26" spans="1:17" ht="27" customHeight="1">
      <c r="A26" s="9">
        <f>COVER!A87</f>
        <v>22</v>
      </c>
      <c r="B26" s="35">
        <f>COVER!C87</f>
        <v>0</v>
      </c>
      <c r="C26" s="8">
        <f>COVER!B87</f>
        <v>0</v>
      </c>
      <c r="D26" s="8">
        <f>COVER!E87</f>
        <v>0</v>
      </c>
      <c r="E26" s="8">
        <f>COVER!F87</f>
        <v>0</v>
      </c>
      <c r="F26" s="7">
        <f>(((('Rubrik Kerja Mandiri&amp;Kelompok'!AB$8+'Rubrik Kerja Mandiri&amp;Kelompok'!AB$9+'Rubrik Kerja Mandiri&amp;Kelompok'!AB$10)/(3*4))*0.2)+((('Rubrik Kerja Mandiri&amp;Kelompok'!AB$23+'Rubrik Kerja Mandiri&amp;Kelompok'!AB$24+'Rubrik Kerja Mandiri&amp;Kelompok'!AB$25+'Rubrik Kerja Mandiri&amp;Kelompok'!AB$26+'Rubrik Kerja Mandiri&amp;Kelompok'!AB$27+'Rubrik Kerja Mandiri&amp;Kelompok'!AB$28+'Rubrik Kerja Mandiri&amp;Kelompok'!AB$29+'Rubrik Kerja Mandiri&amp;Kelompok'!AB$30)/(8*4))*0.5)+((('Rubrik Kerja Mandiri&amp;Kelompok'!AB$39+'Rubrik Kerja Mandiri&amp;Kelompok'!AB$40+'Rubrik Kerja Mandiri&amp;Kelompok'!AB$41)/(3*4))*0.3))*100</f>
        <v>0</v>
      </c>
      <c r="G26" s="7">
        <f>'Nilai Pembekalan'!X$8</f>
        <v>0</v>
      </c>
      <c r="H26" s="7">
        <f>(('Rubrik Proposal Kegiatan'!AB$8+'Rubrik Proposal Kegiatan'!AB$9+'Rubrik Proposal Kegiatan'!AB$10+'Rubrik Proposal Kegiatan'!AB$11)/(4*4))*100</f>
        <v>0</v>
      </c>
      <c r="I26" s="7">
        <f>(('Rubrik Kerja Mandiri&amp;Kelompok'!AB$11+'Rubrik Kerja Mandiri&amp;Kelompok'!AB$12+'Rubrik Kerja Mandiri&amp;Kelompok'!AB$13+'Rubrik Kerja Mandiri&amp;Kelompok'!AB$14)/(4*4))*100</f>
        <v>0</v>
      </c>
      <c r="J26" s="7">
        <f>(('Rubrik Log Book Kegiatan'!AB$8+'Rubrik Log Book Kegiatan'!AB$9+'Rubrik Log Book Kegiatan'!AB$10+'Rubrik Log Book Kegiatan'!AB$11+'Rubrik Log Book Kegiatan'!AB$12+'Rubrik Log Book Kegiatan'!AB$13)/(6*4))*100</f>
        <v>0</v>
      </c>
      <c r="K26" s="7">
        <f>(('Rubrik Laporan Akhir'!AB$8+'Rubrik Laporan Akhir'!AB$9+'Rubrik Laporan Akhir'!AB$10+'Rubrik Laporan Akhir'!AB$11+'Rubrik Laporan Akhir'!AB$12+'Rubrik Laporan Akhir'!AB$13)/(6*4))*100</f>
        <v>0</v>
      </c>
      <c r="L26" s="7">
        <f>(('Rubrik Kerja Mandiri&amp;Kelompok'!AB$42+'Rubrik Kerja Mandiri&amp;Kelompok'!AB$43+'Rubrik Kerja Mandiri&amp;Kelompok'!AB$44+'Rubrik Kerja Mandiri&amp;Kelompok'!AB$45+'Rubrik Kerja Mandiri&amp;Kelompok'!AB$46)/(5*4))*100</f>
        <v>0</v>
      </c>
      <c r="M26" s="7">
        <f>(('Rubrik Log Book Kegiatan'!AB$14+'Rubrik Log Book Kegiatan'!AB$15+'Rubrik Log Book Kegiatan'!AB$16+'Rubrik Log Book Kegiatan'!AB$17)/(4*4))*100</f>
        <v>0</v>
      </c>
      <c r="N26" s="7">
        <f>(('Rubrik Video Kegiatan'!AB$8+'Rubrik Video Kegiatan'!AB$9+'Rubrik Video Kegiatan'!AB$10+'Rubrik Video Kegiatan'!AB$11+'Rubrik Video Kegiatan'!AB$12)/(5*4))*100</f>
        <v>0</v>
      </c>
      <c r="O26" s="7">
        <f>(('Rubrik Kerja Mandiri&amp;Kelompok'!AB$47+'Rubrik Kerja Mandiri&amp;Kelompok'!AB$48+'Rubrik Kerja Mandiri&amp;Kelompok'!AB$49)/(3*4))*100</f>
        <v>0</v>
      </c>
      <c r="P26" s="7">
        <f>(('Rubrik Presentasi dan Diskusi'!AB$8+'Rubrik Presentasi dan Diskusi'!AB$9+'Rubrik Presentasi dan Diskusi'!AB$10+'Rubrik Presentasi dan Diskusi'!AB$11+'Rubrik Presentasi dan Diskusi'!AB$12+'Rubrik Presentasi dan Diskusi'!AB$13+'Rubrik Presentasi dan Diskusi'!AB$14+'Rubrik Presentasi dan Diskusi'!AB$15)/(8*4))*100</f>
        <v>0</v>
      </c>
      <c r="Q26" s="7">
        <f>(('Rubrik Laporan Akhir'!AB$14+'Rubrik Laporan Akhir'!AB$15+'Rubrik Laporan Akhir'!AB$16)/(3*4))*100</f>
        <v>0</v>
      </c>
    </row>
    <row r="27" spans="1:17" ht="27" customHeight="1">
      <c r="A27" s="9">
        <f>COVER!A88</f>
        <v>23</v>
      </c>
      <c r="B27" s="35">
        <f>COVER!C88</f>
        <v>0</v>
      </c>
      <c r="C27" s="8">
        <f>COVER!B88</f>
        <v>0</v>
      </c>
      <c r="D27" s="8">
        <f>COVER!E88</f>
        <v>0</v>
      </c>
      <c r="E27" s="8">
        <f>COVER!F88</f>
        <v>0</v>
      </c>
      <c r="F27" s="7">
        <f>(((('Rubrik Kerja Mandiri&amp;Kelompok'!AC$8+'Rubrik Kerja Mandiri&amp;Kelompok'!AC$9+'Rubrik Kerja Mandiri&amp;Kelompok'!AC$10)/(3*4))*0.2)+((('Rubrik Kerja Mandiri&amp;Kelompok'!AC$23+'Rubrik Kerja Mandiri&amp;Kelompok'!AC$24+'Rubrik Kerja Mandiri&amp;Kelompok'!AC$25+'Rubrik Kerja Mandiri&amp;Kelompok'!AC$26+'Rubrik Kerja Mandiri&amp;Kelompok'!AC$27+'Rubrik Kerja Mandiri&amp;Kelompok'!AC$28+'Rubrik Kerja Mandiri&amp;Kelompok'!AC$29+'Rubrik Kerja Mandiri&amp;Kelompok'!AC$30)/(8*4))*0.5)+((('Rubrik Kerja Mandiri&amp;Kelompok'!AC$39+'Rubrik Kerja Mandiri&amp;Kelompok'!AC$40+'Rubrik Kerja Mandiri&amp;Kelompok'!AC$41)/(3*4))*0.3))*100</f>
        <v>0</v>
      </c>
      <c r="G27" s="7">
        <f>'Nilai Pembekalan'!Y$8</f>
        <v>0</v>
      </c>
      <c r="H27" s="7">
        <f>(('Rubrik Proposal Kegiatan'!AC$8+'Rubrik Proposal Kegiatan'!AC$9+'Rubrik Proposal Kegiatan'!AC$10+'Rubrik Proposal Kegiatan'!AC$11)/(4*4))*100</f>
        <v>0</v>
      </c>
      <c r="I27" s="7">
        <f>(('Rubrik Kerja Mandiri&amp;Kelompok'!AC$11+'Rubrik Kerja Mandiri&amp;Kelompok'!AC$12+'Rubrik Kerja Mandiri&amp;Kelompok'!AC$13+'Rubrik Kerja Mandiri&amp;Kelompok'!AC$14)/(4*4))*100</f>
        <v>0</v>
      </c>
      <c r="J27" s="7">
        <f>(('Rubrik Log Book Kegiatan'!AC$8+'Rubrik Log Book Kegiatan'!AC$9+'Rubrik Log Book Kegiatan'!AC$10+'Rubrik Log Book Kegiatan'!AC$11+'Rubrik Log Book Kegiatan'!AC$12+'Rubrik Log Book Kegiatan'!AC$13)/(6*4))*100</f>
        <v>0</v>
      </c>
      <c r="K27" s="7">
        <f>(('Rubrik Laporan Akhir'!AC$8+'Rubrik Laporan Akhir'!AC$9+'Rubrik Laporan Akhir'!AC$10+'Rubrik Laporan Akhir'!AC$11+'Rubrik Laporan Akhir'!AC$12+'Rubrik Laporan Akhir'!AC$13)/(6*4))*100</f>
        <v>0</v>
      </c>
      <c r="L27" s="7">
        <f>(('Rubrik Kerja Mandiri&amp;Kelompok'!AC$42+'Rubrik Kerja Mandiri&amp;Kelompok'!AC$43+'Rubrik Kerja Mandiri&amp;Kelompok'!AC$44+'Rubrik Kerja Mandiri&amp;Kelompok'!AC$45+'Rubrik Kerja Mandiri&amp;Kelompok'!AC$46)/(5*4))*100</f>
        <v>0</v>
      </c>
      <c r="M27" s="7">
        <f>(('Rubrik Log Book Kegiatan'!AC$14+'Rubrik Log Book Kegiatan'!AC$15+'Rubrik Log Book Kegiatan'!AC$16+'Rubrik Log Book Kegiatan'!AC$17)/(4*4))*100</f>
        <v>0</v>
      </c>
      <c r="N27" s="7">
        <f>(('Rubrik Video Kegiatan'!AC$8+'Rubrik Video Kegiatan'!AC$9+'Rubrik Video Kegiatan'!AC$10+'Rubrik Video Kegiatan'!AC$11+'Rubrik Video Kegiatan'!AC$12)/(5*4))*100</f>
        <v>0</v>
      </c>
      <c r="O27" s="7">
        <f>(('Rubrik Kerja Mandiri&amp;Kelompok'!AC$47+'Rubrik Kerja Mandiri&amp;Kelompok'!AC$48+'Rubrik Kerja Mandiri&amp;Kelompok'!AC$49)/(3*4))*100</f>
        <v>0</v>
      </c>
      <c r="P27" s="7">
        <f>(('Rubrik Presentasi dan Diskusi'!AC$8+'Rubrik Presentasi dan Diskusi'!AC$9+'Rubrik Presentasi dan Diskusi'!AC$10+'Rubrik Presentasi dan Diskusi'!AC$11+'Rubrik Presentasi dan Diskusi'!AC$12+'Rubrik Presentasi dan Diskusi'!AC$13+'Rubrik Presentasi dan Diskusi'!AC$14+'Rubrik Presentasi dan Diskusi'!AC$15)/(8*4))*100</f>
        <v>0</v>
      </c>
      <c r="Q27" s="7">
        <f>(('Rubrik Laporan Akhir'!AC$14+'Rubrik Laporan Akhir'!AC$15+'Rubrik Laporan Akhir'!AC$16)/(3*4))*100</f>
        <v>0</v>
      </c>
    </row>
    <row r="28" spans="1:17" ht="27" customHeight="1">
      <c r="A28" s="9">
        <f>COVER!A89</f>
        <v>24</v>
      </c>
      <c r="B28" s="35">
        <f>COVER!C89</f>
        <v>0</v>
      </c>
      <c r="C28" s="8">
        <f>COVER!B89</f>
        <v>0</v>
      </c>
      <c r="D28" s="8">
        <f>COVER!E89</f>
        <v>0</v>
      </c>
      <c r="E28" s="8">
        <f>COVER!F89</f>
        <v>0</v>
      </c>
      <c r="F28" s="7">
        <f>(((('Rubrik Kerja Mandiri&amp;Kelompok'!AD$8+'Rubrik Kerja Mandiri&amp;Kelompok'!AD$9+'Rubrik Kerja Mandiri&amp;Kelompok'!AD$10)/(3*4))*0.2)+((('Rubrik Kerja Mandiri&amp;Kelompok'!AD$23+'Rubrik Kerja Mandiri&amp;Kelompok'!AD$24+'Rubrik Kerja Mandiri&amp;Kelompok'!AD$25+'Rubrik Kerja Mandiri&amp;Kelompok'!AD$26+'Rubrik Kerja Mandiri&amp;Kelompok'!AD$27+'Rubrik Kerja Mandiri&amp;Kelompok'!AD$28+'Rubrik Kerja Mandiri&amp;Kelompok'!AD$29+'Rubrik Kerja Mandiri&amp;Kelompok'!AD$30)/(8*4))*0.5)+((('Rubrik Kerja Mandiri&amp;Kelompok'!AD$39+'Rubrik Kerja Mandiri&amp;Kelompok'!AD$40+'Rubrik Kerja Mandiri&amp;Kelompok'!AD$41)/(3*4))*0.3))*100</f>
        <v>0</v>
      </c>
      <c r="G28" s="7">
        <f>'Nilai Pembekalan'!Z$8</f>
        <v>0</v>
      </c>
      <c r="H28" s="7">
        <f>(('Rubrik Proposal Kegiatan'!AD$8+'Rubrik Proposal Kegiatan'!AD$9+'Rubrik Proposal Kegiatan'!AD$10+'Rubrik Proposal Kegiatan'!AD$11)/(4*4))*100</f>
        <v>0</v>
      </c>
      <c r="I28" s="7">
        <f>(('Rubrik Kerja Mandiri&amp;Kelompok'!AD$11+'Rubrik Kerja Mandiri&amp;Kelompok'!AD$12+'Rubrik Kerja Mandiri&amp;Kelompok'!AD$13+'Rubrik Kerja Mandiri&amp;Kelompok'!AD$14)/(4*4))*100</f>
        <v>0</v>
      </c>
      <c r="J28" s="7">
        <f>(('Rubrik Log Book Kegiatan'!AD$8+'Rubrik Log Book Kegiatan'!AD$9+'Rubrik Log Book Kegiatan'!AD$10+'Rubrik Log Book Kegiatan'!AD$11+'Rubrik Log Book Kegiatan'!AD$12+'Rubrik Log Book Kegiatan'!AD$13)/(6*4))*100</f>
        <v>0</v>
      </c>
      <c r="K28" s="7">
        <f>(('Rubrik Laporan Akhir'!AD$8+'Rubrik Laporan Akhir'!AD$9+'Rubrik Laporan Akhir'!AD$10+'Rubrik Laporan Akhir'!AD$11+'Rubrik Laporan Akhir'!AD$12+'Rubrik Laporan Akhir'!AD$13)/(6*4))*100</f>
        <v>0</v>
      </c>
      <c r="L28" s="7">
        <f>(('Rubrik Kerja Mandiri&amp;Kelompok'!AD$42+'Rubrik Kerja Mandiri&amp;Kelompok'!AD$43+'Rubrik Kerja Mandiri&amp;Kelompok'!AD$44+'Rubrik Kerja Mandiri&amp;Kelompok'!AD$45+'Rubrik Kerja Mandiri&amp;Kelompok'!AD$46)/(5*4))*100</f>
        <v>0</v>
      </c>
      <c r="M28" s="7">
        <f>(('Rubrik Log Book Kegiatan'!AD$14+'Rubrik Log Book Kegiatan'!AD$15+'Rubrik Log Book Kegiatan'!AD$16+'Rubrik Log Book Kegiatan'!AD$17)/(4*4))*100</f>
        <v>0</v>
      </c>
      <c r="N28" s="7">
        <f>(('Rubrik Video Kegiatan'!AD$8+'Rubrik Video Kegiatan'!AD$9+'Rubrik Video Kegiatan'!AD$10+'Rubrik Video Kegiatan'!AD$11+'Rubrik Video Kegiatan'!AD$12)/(5*4))*100</f>
        <v>0</v>
      </c>
      <c r="O28" s="7">
        <f>(('Rubrik Kerja Mandiri&amp;Kelompok'!AD$47+'Rubrik Kerja Mandiri&amp;Kelompok'!AD$48+'Rubrik Kerja Mandiri&amp;Kelompok'!AD$49)/(3*4))*100</f>
        <v>0</v>
      </c>
      <c r="P28" s="7">
        <f>(('Rubrik Presentasi dan Diskusi'!AD$8+'Rubrik Presentasi dan Diskusi'!AD$9+'Rubrik Presentasi dan Diskusi'!AD$10+'Rubrik Presentasi dan Diskusi'!AD$11+'Rubrik Presentasi dan Diskusi'!AD$12+'Rubrik Presentasi dan Diskusi'!AD$13+'Rubrik Presentasi dan Diskusi'!AD$14+'Rubrik Presentasi dan Diskusi'!AD$15)/(8*4))*100</f>
        <v>0</v>
      </c>
      <c r="Q28" s="7">
        <f>(('Rubrik Laporan Akhir'!AD$14+'Rubrik Laporan Akhir'!AD$15+'Rubrik Laporan Akhir'!AD$16)/(3*4))*100</f>
        <v>0</v>
      </c>
    </row>
    <row r="29" spans="1:17" ht="27" customHeight="1">
      <c r="A29" s="9">
        <f>COVER!A90</f>
        <v>25</v>
      </c>
      <c r="B29" s="35">
        <f>COVER!C90</f>
        <v>0</v>
      </c>
      <c r="C29" s="8">
        <f>COVER!B90</f>
        <v>0</v>
      </c>
      <c r="D29" s="8">
        <f>COVER!E90</f>
        <v>0</v>
      </c>
      <c r="E29" s="8">
        <f>COVER!F90</f>
        <v>0</v>
      </c>
      <c r="F29" s="7">
        <f>(((('Rubrik Kerja Mandiri&amp;Kelompok'!AE$8+'Rubrik Kerja Mandiri&amp;Kelompok'!AE$9+'Rubrik Kerja Mandiri&amp;Kelompok'!AE$10)/(3*4))*0.2)+((('Rubrik Kerja Mandiri&amp;Kelompok'!AE$23+'Rubrik Kerja Mandiri&amp;Kelompok'!AE$24+'Rubrik Kerja Mandiri&amp;Kelompok'!AE$25+'Rubrik Kerja Mandiri&amp;Kelompok'!AE$26+'Rubrik Kerja Mandiri&amp;Kelompok'!AE$27+'Rubrik Kerja Mandiri&amp;Kelompok'!AE$28+'Rubrik Kerja Mandiri&amp;Kelompok'!AE$29+'Rubrik Kerja Mandiri&amp;Kelompok'!AE$30)/(8*4))*0.5)+((('Rubrik Kerja Mandiri&amp;Kelompok'!AE$39+'Rubrik Kerja Mandiri&amp;Kelompok'!AE$40+'Rubrik Kerja Mandiri&amp;Kelompok'!AE$41)/(3*4))*0.3))*100</f>
        <v>0</v>
      </c>
      <c r="G29" s="7">
        <f>'Nilai Pembekalan'!AA$8</f>
        <v>0</v>
      </c>
      <c r="H29" s="7">
        <f>(('Rubrik Proposal Kegiatan'!AE$8+'Rubrik Proposal Kegiatan'!AE$9+'Rubrik Proposal Kegiatan'!AE$10+'Rubrik Proposal Kegiatan'!AE$11)/(4*4))*100</f>
        <v>0</v>
      </c>
      <c r="I29" s="7">
        <f>(('Rubrik Kerja Mandiri&amp;Kelompok'!AE$11+'Rubrik Kerja Mandiri&amp;Kelompok'!AE$12+'Rubrik Kerja Mandiri&amp;Kelompok'!AE$13+'Rubrik Kerja Mandiri&amp;Kelompok'!AE$14)/(4*4))*100</f>
        <v>0</v>
      </c>
      <c r="J29" s="7">
        <f>(('Rubrik Log Book Kegiatan'!AE$8+'Rubrik Log Book Kegiatan'!AE$9+'Rubrik Log Book Kegiatan'!AE$10+'Rubrik Log Book Kegiatan'!AE$11+'Rubrik Log Book Kegiatan'!AE$12+'Rubrik Log Book Kegiatan'!AE$13)/(6*4))*100</f>
        <v>0</v>
      </c>
      <c r="K29" s="7">
        <f>(('Rubrik Laporan Akhir'!AE$8+'Rubrik Laporan Akhir'!AE$9+'Rubrik Laporan Akhir'!AE$10+'Rubrik Laporan Akhir'!AE$11+'Rubrik Laporan Akhir'!AE$12+'Rubrik Laporan Akhir'!AE$13)/(6*4))*100</f>
        <v>0</v>
      </c>
      <c r="L29" s="7">
        <f>(('Rubrik Kerja Mandiri&amp;Kelompok'!AE$42+'Rubrik Kerja Mandiri&amp;Kelompok'!AE$43+'Rubrik Kerja Mandiri&amp;Kelompok'!AE$44+'Rubrik Kerja Mandiri&amp;Kelompok'!AE$45+'Rubrik Kerja Mandiri&amp;Kelompok'!AE$46)/(5*4))*100</f>
        <v>0</v>
      </c>
      <c r="M29" s="7">
        <f>(('Rubrik Log Book Kegiatan'!AE$14+'Rubrik Log Book Kegiatan'!AE$15+'Rubrik Log Book Kegiatan'!AE$16+'Rubrik Log Book Kegiatan'!AE$17)/(4*4))*100</f>
        <v>0</v>
      </c>
      <c r="N29" s="7">
        <f>(('Rubrik Video Kegiatan'!AE$8+'Rubrik Video Kegiatan'!AE$9+'Rubrik Video Kegiatan'!AE$10+'Rubrik Video Kegiatan'!AE$11+'Rubrik Video Kegiatan'!AE$12)/(5*4))*100</f>
        <v>0</v>
      </c>
      <c r="O29" s="7">
        <f>(('Rubrik Kerja Mandiri&amp;Kelompok'!AE$47+'Rubrik Kerja Mandiri&amp;Kelompok'!AE$48+'Rubrik Kerja Mandiri&amp;Kelompok'!AE$49)/(3*4))*100</f>
        <v>0</v>
      </c>
      <c r="P29" s="7">
        <f>(('Rubrik Presentasi dan Diskusi'!AE$8+'Rubrik Presentasi dan Diskusi'!AE$9+'Rubrik Presentasi dan Diskusi'!AE$10+'Rubrik Presentasi dan Diskusi'!AE$11+'Rubrik Presentasi dan Diskusi'!AE$12+'Rubrik Presentasi dan Diskusi'!AE$13+'Rubrik Presentasi dan Diskusi'!AE$14+'Rubrik Presentasi dan Diskusi'!AE$15)/(8*4))*100</f>
        <v>0</v>
      </c>
      <c r="Q29" s="7">
        <f>(('Rubrik Laporan Akhir'!AE$14+'Rubrik Laporan Akhir'!AE$15+'Rubrik Laporan Akhir'!AE$16)/(3*4))*100</f>
        <v>0</v>
      </c>
    </row>
    <row r="30" spans="1:17" ht="27" customHeight="1">
      <c r="A30" s="9">
        <f>COVER!A91</f>
        <v>26</v>
      </c>
      <c r="B30" s="35">
        <f>COVER!C91</f>
        <v>0</v>
      </c>
      <c r="C30" s="8">
        <f>COVER!B91</f>
        <v>0</v>
      </c>
      <c r="D30" s="8">
        <f>COVER!E91</f>
        <v>0</v>
      </c>
      <c r="E30" s="8">
        <f>COVER!F91</f>
        <v>0</v>
      </c>
      <c r="F30" s="7">
        <f>(((('Rubrik Kerja Mandiri&amp;Kelompok'!AF$8+'Rubrik Kerja Mandiri&amp;Kelompok'!AF$9+'Rubrik Kerja Mandiri&amp;Kelompok'!AF$10)/(3*4))*0.2)+((('Rubrik Kerja Mandiri&amp;Kelompok'!AF$23+'Rubrik Kerja Mandiri&amp;Kelompok'!AF$24+'Rubrik Kerja Mandiri&amp;Kelompok'!AF$25+'Rubrik Kerja Mandiri&amp;Kelompok'!AF$26+'Rubrik Kerja Mandiri&amp;Kelompok'!AF$27+'Rubrik Kerja Mandiri&amp;Kelompok'!AF$28+'Rubrik Kerja Mandiri&amp;Kelompok'!AF$29+'Rubrik Kerja Mandiri&amp;Kelompok'!AF$30)/(8*4))*0.5)+((('Rubrik Kerja Mandiri&amp;Kelompok'!AF$39+'Rubrik Kerja Mandiri&amp;Kelompok'!AF$40+'Rubrik Kerja Mandiri&amp;Kelompok'!AF$41)/(3*4))*0.3))*100</f>
        <v>0</v>
      </c>
      <c r="G30" s="7">
        <f>'Nilai Pembekalan'!AB$8</f>
        <v>0</v>
      </c>
      <c r="H30" s="7">
        <f>(('Rubrik Proposal Kegiatan'!AF$8+'Rubrik Proposal Kegiatan'!AF$9+'Rubrik Proposal Kegiatan'!AF$10+'Rubrik Proposal Kegiatan'!AF$11)/(4*4))*100</f>
        <v>0</v>
      </c>
      <c r="I30" s="7">
        <f>(('Rubrik Kerja Mandiri&amp;Kelompok'!AF$11+'Rubrik Kerja Mandiri&amp;Kelompok'!AF$12+'Rubrik Kerja Mandiri&amp;Kelompok'!AF$13+'Rubrik Kerja Mandiri&amp;Kelompok'!AF$14)/(4*4))*100</f>
        <v>0</v>
      </c>
      <c r="J30" s="7">
        <f>(('Rubrik Log Book Kegiatan'!AF$8+'Rubrik Log Book Kegiatan'!AF$9+'Rubrik Log Book Kegiatan'!AF$10+'Rubrik Log Book Kegiatan'!AF$11+'Rubrik Log Book Kegiatan'!AF$12+'Rubrik Log Book Kegiatan'!AF$13)/(6*4))*100</f>
        <v>0</v>
      </c>
      <c r="K30" s="7">
        <f>(('Rubrik Laporan Akhir'!AF$8+'Rubrik Laporan Akhir'!AF$9+'Rubrik Laporan Akhir'!AF$10+'Rubrik Laporan Akhir'!AF$11+'Rubrik Laporan Akhir'!AF$12+'Rubrik Laporan Akhir'!AF$13)/(6*4))*100</f>
        <v>0</v>
      </c>
      <c r="L30" s="7">
        <f>(('Rubrik Kerja Mandiri&amp;Kelompok'!AF$42+'Rubrik Kerja Mandiri&amp;Kelompok'!AF$43+'Rubrik Kerja Mandiri&amp;Kelompok'!AF$44+'Rubrik Kerja Mandiri&amp;Kelompok'!AF$45+'Rubrik Kerja Mandiri&amp;Kelompok'!AF$46)/(5*4))*100</f>
        <v>0</v>
      </c>
      <c r="M30" s="7">
        <f>(('Rubrik Log Book Kegiatan'!AF$14+'Rubrik Log Book Kegiatan'!AF$15+'Rubrik Log Book Kegiatan'!AF$16+'Rubrik Log Book Kegiatan'!AF$17)/(4*4))*100</f>
        <v>0</v>
      </c>
      <c r="N30" s="7">
        <f>(('Rubrik Video Kegiatan'!AF$8+'Rubrik Video Kegiatan'!AF$9+'Rubrik Video Kegiatan'!AF$10+'Rubrik Video Kegiatan'!AF$11+'Rubrik Video Kegiatan'!AF$12)/(5*4))*100</f>
        <v>0</v>
      </c>
      <c r="O30" s="7">
        <f>(('Rubrik Kerja Mandiri&amp;Kelompok'!AF$47+'Rubrik Kerja Mandiri&amp;Kelompok'!AF$48+'Rubrik Kerja Mandiri&amp;Kelompok'!AF$49)/(3*4))*100</f>
        <v>0</v>
      </c>
      <c r="P30" s="7">
        <f>(('Rubrik Presentasi dan Diskusi'!AF$8+'Rubrik Presentasi dan Diskusi'!AF$9+'Rubrik Presentasi dan Diskusi'!AF$10+'Rubrik Presentasi dan Diskusi'!AF$11+'Rubrik Presentasi dan Diskusi'!AF$12+'Rubrik Presentasi dan Diskusi'!AF$13+'Rubrik Presentasi dan Diskusi'!AF$14+'Rubrik Presentasi dan Diskusi'!AF$15)/(8*4))*100</f>
        <v>0</v>
      </c>
      <c r="Q30" s="7">
        <f>(('Rubrik Laporan Akhir'!AF$14+'Rubrik Laporan Akhir'!AF$15+'Rubrik Laporan Akhir'!AF$16)/(3*4))*100</f>
        <v>0</v>
      </c>
    </row>
    <row r="31" spans="1:17" ht="27" customHeight="1">
      <c r="A31" s="9">
        <f>COVER!A92</f>
        <v>27</v>
      </c>
      <c r="B31" s="35">
        <f>COVER!C92</f>
        <v>0</v>
      </c>
      <c r="C31" s="8">
        <f>COVER!B92</f>
        <v>0</v>
      </c>
      <c r="D31" s="8">
        <f>COVER!E92</f>
        <v>0</v>
      </c>
      <c r="E31" s="8">
        <f>COVER!F92</f>
        <v>0</v>
      </c>
      <c r="F31" s="7">
        <f>(((('Rubrik Kerja Mandiri&amp;Kelompok'!AG$8+'Rubrik Kerja Mandiri&amp;Kelompok'!AG$9+'Rubrik Kerja Mandiri&amp;Kelompok'!AG$10)/(3*4))*0.2)+((('Rubrik Kerja Mandiri&amp;Kelompok'!AG$23+'Rubrik Kerja Mandiri&amp;Kelompok'!AG$24+'Rubrik Kerja Mandiri&amp;Kelompok'!AG$25+'Rubrik Kerja Mandiri&amp;Kelompok'!AG$26+'Rubrik Kerja Mandiri&amp;Kelompok'!AG$27+'Rubrik Kerja Mandiri&amp;Kelompok'!AG$28+'Rubrik Kerja Mandiri&amp;Kelompok'!AG$29+'Rubrik Kerja Mandiri&amp;Kelompok'!AG$30)/(8*4))*0.5)+((('Rubrik Kerja Mandiri&amp;Kelompok'!AG$39+'Rubrik Kerja Mandiri&amp;Kelompok'!AG$40+'Rubrik Kerja Mandiri&amp;Kelompok'!AG$41)/(3*4))*0.3))*100</f>
        <v>0</v>
      </c>
      <c r="G31" s="7">
        <f>'Nilai Pembekalan'!AC$8</f>
        <v>0</v>
      </c>
      <c r="H31" s="7">
        <f>(('Rubrik Proposal Kegiatan'!AG$8+'Rubrik Proposal Kegiatan'!AG$9+'Rubrik Proposal Kegiatan'!AG$10+'Rubrik Proposal Kegiatan'!AG$11)/(4*4))*100</f>
        <v>0</v>
      </c>
      <c r="I31" s="7">
        <f>(('Rubrik Kerja Mandiri&amp;Kelompok'!AG$11+'Rubrik Kerja Mandiri&amp;Kelompok'!AG$12+'Rubrik Kerja Mandiri&amp;Kelompok'!AG$13+'Rubrik Kerja Mandiri&amp;Kelompok'!AG$14)/(4*4))*100</f>
        <v>0</v>
      </c>
      <c r="J31" s="7">
        <f>(('Rubrik Log Book Kegiatan'!AG$8+'Rubrik Log Book Kegiatan'!AG$9+'Rubrik Log Book Kegiatan'!AG$10+'Rubrik Log Book Kegiatan'!AG$11+'Rubrik Log Book Kegiatan'!AG$12+'Rubrik Log Book Kegiatan'!AG$13)/(6*4))*100</f>
        <v>0</v>
      </c>
      <c r="K31" s="7">
        <f>(('Rubrik Laporan Akhir'!AG$8+'Rubrik Laporan Akhir'!AG$9+'Rubrik Laporan Akhir'!AG$10+'Rubrik Laporan Akhir'!AG$11+'Rubrik Laporan Akhir'!AG$12+'Rubrik Laporan Akhir'!AG$13)/(6*4))*100</f>
        <v>0</v>
      </c>
      <c r="L31" s="7">
        <f>(('Rubrik Kerja Mandiri&amp;Kelompok'!AG$42+'Rubrik Kerja Mandiri&amp;Kelompok'!AG$43+'Rubrik Kerja Mandiri&amp;Kelompok'!AG$44+'Rubrik Kerja Mandiri&amp;Kelompok'!AG$45+'Rubrik Kerja Mandiri&amp;Kelompok'!AG$46)/(5*4))*100</f>
        <v>0</v>
      </c>
      <c r="M31" s="7">
        <f>(('Rubrik Log Book Kegiatan'!AG$14+'Rubrik Log Book Kegiatan'!AG$15+'Rubrik Log Book Kegiatan'!AG$16+'Rubrik Log Book Kegiatan'!AG$17)/(4*4))*100</f>
        <v>0</v>
      </c>
      <c r="N31" s="7">
        <f>(('Rubrik Video Kegiatan'!AG$8+'Rubrik Video Kegiatan'!AG$9+'Rubrik Video Kegiatan'!AG$10+'Rubrik Video Kegiatan'!AG$11+'Rubrik Video Kegiatan'!AG$12)/(5*4))*100</f>
        <v>0</v>
      </c>
      <c r="O31" s="7">
        <f>(('Rubrik Kerja Mandiri&amp;Kelompok'!AG$47+'Rubrik Kerja Mandiri&amp;Kelompok'!AG$48+'Rubrik Kerja Mandiri&amp;Kelompok'!AG$49)/(3*4))*100</f>
        <v>0</v>
      </c>
      <c r="P31" s="7">
        <f>(('Rubrik Presentasi dan Diskusi'!AG$8+'Rubrik Presentasi dan Diskusi'!AG$9+'Rubrik Presentasi dan Diskusi'!AG$10+'Rubrik Presentasi dan Diskusi'!AG$11+'Rubrik Presentasi dan Diskusi'!AG$12+'Rubrik Presentasi dan Diskusi'!AG$13+'Rubrik Presentasi dan Diskusi'!AG$14+'Rubrik Presentasi dan Diskusi'!AG$15)/(8*4))*100</f>
        <v>0</v>
      </c>
      <c r="Q31" s="7">
        <f>(('Rubrik Laporan Akhir'!AG$14+'Rubrik Laporan Akhir'!AG$15+'Rubrik Laporan Akhir'!AG$16)/(3*4))*100</f>
        <v>0</v>
      </c>
    </row>
  </sheetData>
  <sheetProtection algorithmName="SHA-512" hashValue="JwPn7AoKzezSxJFJMecj8OOc/ZoEcbFMjbAJK49NTItXIHU7LK86MUzVFLfMhjFPlElQD7lTlsnCvF7GVgpL8Q==" saltValue="MnknX/RQCfA6hQTOyR96hw==" spinCount="100000" sheet="1" selectLockedCells="1" selectUnlockedCells="1"/>
  <mergeCells count="10">
    <mergeCell ref="G2:H2"/>
    <mergeCell ref="I2:K2"/>
    <mergeCell ref="F1:Q1"/>
    <mergeCell ref="L2:N2"/>
    <mergeCell ref="O2:Q2"/>
    <mergeCell ref="A1:A4"/>
    <mergeCell ref="B1:B4"/>
    <mergeCell ref="C1:C4"/>
    <mergeCell ref="D1:D4"/>
    <mergeCell ref="E1:E4"/>
  </mergeCells>
  <phoneticPr fontId="27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A1:M31"/>
  <sheetViews>
    <sheetView zoomScale="85" zoomScaleNormal="85" workbookViewId="0">
      <pane xSplit="5" ySplit="4" topLeftCell="F5" activePane="bottomRight" state="frozen"/>
      <selection activeCell="P10" sqref="P10"/>
      <selection pane="topRight" activeCell="P10" sqref="P10"/>
      <selection pane="bottomLeft" activeCell="P10" sqref="P10"/>
      <selection pane="bottomRight" activeCell="H20" sqref="H20"/>
    </sheetView>
  </sheetViews>
  <sheetFormatPr defaultColWidth="26.5703125" defaultRowHeight="15"/>
  <cols>
    <col min="1" max="1" width="4" bestFit="1" customWidth="1"/>
    <col min="2" max="2" width="28.7109375" bestFit="1" customWidth="1"/>
    <col min="3" max="3" width="11.28515625" bestFit="1" customWidth="1"/>
    <col min="4" max="4" width="20.28515625" bestFit="1" customWidth="1"/>
    <col min="5" max="5" width="34" customWidth="1"/>
    <col min="6" max="6" width="8.85546875" bestFit="1" customWidth="1"/>
    <col min="7" max="10" width="9.28515625" bestFit="1" customWidth="1"/>
    <col min="11" max="11" width="12.5703125" bestFit="1" customWidth="1"/>
    <col min="12" max="12" width="10.5703125" bestFit="1" customWidth="1"/>
    <col min="13" max="13" width="12.42578125" bestFit="1" customWidth="1"/>
  </cols>
  <sheetData>
    <row r="1" spans="1:13">
      <c r="A1" s="97" t="s">
        <v>24</v>
      </c>
      <c r="B1" s="97" t="s">
        <v>26</v>
      </c>
      <c r="C1" s="97" t="s">
        <v>25</v>
      </c>
      <c r="D1" s="97" t="s">
        <v>28</v>
      </c>
      <c r="E1" s="97" t="s">
        <v>29</v>
      </c>
      <c r="F1" s="97" t="s">
        <v>351</v>
      </c>
      <c r="G1" s="97" t="s">
        <v>353</v>
      </c>
      <c r="H1" s="97" t="s">
        <v>354</v>
      </c>
      <c r="I1" s="97" t="s">
        <v>357</v>
      </c>
      <c r="J1" s="97" t="s">
        <v>361</v>
      </c>
      <c r="K1" s="97" t="s">
        <v>297</v>
      </c>
      <c r="L1" s="97" t="s">
        <v>298</v>
      </c>
      <c r="M1" s="97" t="s">
        <v>299</v>
      </c>
    </row>
    <row r="2" spans="1:1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>
      <c r="A4" s="97"/>
      <c r="B4" s="97"/>
      <c r="C4" s="97"/>
      <c r="D4" s="97"/>
      <c r="E4" s="97"/>
      <c r="F4" s="58">
        <v>0.15</v>
      </c>
      <c r="G4" s="58">
        <v>0.2</v>
      </c>
      <c r="H4" s="58">
        <v>0.35</v>
      </c>
      <c r="I4" s="58">
        <v>0.15</v>
      </c>
      <c r="J4" s="58">
        <v>0.15</v>
      </c>
      <c r="K4" s="59">
        <v>1</v>
      </c>
      <c r="L4" s="97"/>
      <c r="M4" s="97"/>
    </row>
    <row r="5" spans="1:13" ht="28.5" customHeight="1">
      <c r="A5" s="9">
        <f>COVER!A66</f>
        <v>1</v>
      </c>
      <c r="B5" s="6" t="str">
        <f>COVER!C66</f>
        <v>ABDULLAH FARIS AULIA TOQHIR SARAGIH</v>
      </c>
      <c r="C5" s="8">
        <f>COVER!B66</f>
        <v>1610213023</v>
      </c>
      <c r="D5" s="60" t="str">
        <f>COVER!E66</f>
        <v>Manajemen</v>
      </c>
      <c r="E5" s="60" t="str">
        <f>COVER!F66</f>
        <v>Fakultas Ekonomi</v>
      </c>
      <c r="F5" s="7">
        <f>(('Rekap Nilai Rubrik di e-KKN'!$F$4*'Rekap Nilai Rubrik di e-KKN'!F5))/'Rekap Nilai Rubrik di e-KKN'!$F$4</f>
        <v>81.25</v>
      </c>
      <c r="G5" s="7">
        <f>('Rekap Nilai Rubrik di e-KKN'!$G$4*'Rekap Nilai Rubrik di e-KKN'!G5+'Rekap Nilai Rubrik di e-KKN'!$H$4*'Rekap Nilai Rubrik di e-KKN'!H5)/('Rekap Nilai Rubrik di e-KKN'!$G$4+'Rekap Nilai Rubrik di e-KKN'!$H$4)</f>
        <v>88.75</v>
      </c>
      <c r="H5" s="7">
        <f>('Rekap Nilai Rubrik di e-KKN'!$I$4*'Rekap Nilai Rubrik di e-KKN'!I5+'Rekap Nilai Rubrik di e-KKN'!$K$4*'Rekap Nilai Rubrik di e-KKN'!K5+'Rekap Nilai Rubrik di e-KKN'!$J$4*'Rekap Nilai Rubrik di e-KKN'!J5)/('Rekap Nilai Rubrik di e-KKN'!$I$4+'Rekap Nilai Rubrik di e-KKN'!$K$4+'Rekap Nilai Rubrik di e-KKN'!$J$4)</f>
        <v>85.714285714285722</v>
      </c>
      <c r="I5" s="7">
        <f>('Rekap Nilai Rubrik di e-KKN'!$L$4*'Rekap Nilai Rubrik di e-KKN'!L5+'Rekap Nilai Rubrik di e-KKN'!$M$4*'Rekap Nilai Rubrik di e-KKN'!M5+'Rekap Nilai Rubrik di e-KKN'!$N$4*'Rekap Nilai Rubrik di e-KKN'!N5)/('Rekap Nilai Rubrik di e-KKN'!$L$4+'Rekap Nilai Rubrik di e-KKN'!$M$4+'Rekap Nilai Rubrik di e-KKN'!$N$4)</f>
        <v>82.499999999999986</v>
      </c>
      <c r="J5" s="7">
        <f>('Rekap Nilai Rubrik di e-KKN'!$P$4*'Rekap Nilai Rubrik di e-KKN'!P5+'Rekap Nilai Rubrik di e-KKN'!$Q$4*'Rekap Nilai Rubrik di e-KKN'!Q5+'Rekap Nilai Rubrik di e-KKN'!$O$4*'Rekap Nilai Rubrik di e-KKN'!O5)/('Rekap Nilai Rubrik di e-KKN'!$P$4+'Rekap Nilai Rubrik di e-KKN'!$Q$4+'Rekap Nilai Rubrik di e-KKN'!$O$4)</f>
        <v>77.777777777777771</v>
      </c>
      <c r="K5" s="7">
        <f t="shared" ref="K5:K31" si="0">F5*0.15+G5*0.2+H5*0.35+I5*0.15+J5*0.15</f>
        <v>83.979166666666671</v>
      </c>
      <c r="L5" s="8" t="str">
        <f>IF(K5&gt;=80,"A",IF(K5&gt;=75,"A-",IF(K5&gt;=70,"B+",IF(K5&gt;=65,"B",IF(K5&gt;=60,"B-",IF(K5&gt;=55,"C+",IF(K5&gt;=50,"C",IF(K5&gt;=45,"D","E"))))))))</f>
        <v>A</v>
      </c>
      <c r="M5" s="7">
        <f>IF(L5="A",4,IF(L5="A-",3.75,IF(L5="B+",3.5,IF(L5="B",3,IF(L5="B-",2.75,IF(L5="C+",2.5,IF(L5="C",2,IF(L5="D",1,"0"))))))))</f>
        <v>4</v>
      </c>
    </row>
    <row r="6" spans="1:13" ht="28.5" customHeight="1">
      <c r="A6" s="9">
        <f>COVER!A67</f>
        <v>2</v>
      </c>
      <c r="B6" s="35" t="str">
        <f>COVER!C67</f>
        <v>ADETIA LESTARI</v>
      </c>
      <c r="C6" s="8">
        <f>COVER!B67</f>
        <v>1610862019</v>
      </c>
      <c r="D6" s="60" t="str">
        <f>COVER!E67</f>
        <v>Ekonomi Pembangunan</v>
      </c>
      <c r="E6" s="60" t="str">
        <f>COVER!F67</f>
        <v>Fakultas Ekonomi</v>
      </c>
      <c r="F6" s="7">
        <f>(('Rekap Nilai Rubrik di e-KKN'!$F$4*'Rekap Nilai Rubrik di e-KKN'!F6))/'Rekap Nilai Rubrik di e-KKN'!$F$4</f>
        <v>86.25</v>
      </c>
      <c r="G6" s="7">
        <f>('Rekap Nilai Rubrik di e-KKN'!$G$4*'Rekap Nilai Rubrik di e-KKN'!G6+'Rekap Nilai Rubrik di e-KKN'!$H$4*'Rekap Nilai Rubrik di e-KKN'!H6)/('Rekap Nilai Rubrik di e-KKN'!$G$4+'Rekap Nilai Rubrik di e-KKN'!$H$4)</f>
        <v>88.75</v>
      </c>
      <c r="H6" s="7">
        <f>('Rekap Nilai Rubrik di e-KKN'!$I$4*'Rekap Nilai Rubrik di e-KKN'!I6+'Rekap Nilai Rubrik di e-KKN'!$K$4*'Rekap Nilai Rubrik di e-KKN'!K6+'Rekap Nilai Rubrik di e-KKN'!$J$4*'Rekap Nilai Rubrik di e-KKN'!J6)/('Rekap Nilai Rubrik di e-KKN'!$I$4+'Rekap Nilai Rubrik di e-KKN'!$K$4+'Rekap Nilai Rubrik di e-KKN'!$J$4)</f>
        <v>90.178571428571431</v>
      </c>
      <c r="I6" s="7">
        <f>('Rekap Nilai Rubrik di e-KKN'!$L$4*'Rekap Nilai Rubrik di e-KKN'!L6+'Rekap Nilai Rubrik di e-KKN'!$M$4*'Rekap Nilai Rubrik di e-KKN'!M6+'Rekap Nilai Rubrik di e-KKN'!$N$4*'Rekap Nilai Rubrik di e-KKN'!N6)/('Rekap Nilai Rubrik di e-KKN'!$L$4+'Rekap Nilai Rubrik di e-KKN'!$M$4+'Rekap Nilai Rubrik di e-KKN'!$N$4)</f>
        <v>91.666666666666657</v>
      </c>
      <c r="J6" s="7">
        <f>('Rekap Nilai Rubrik di e-KKN'!$P$4*'Rekap Nilai Rubrik di e-KKN'!P6+'Rekap Nilai Rubrik di e-KKN'!$Q$4*'Rekap Nilai Rubrik di e-KKN'!Q6+'Rekap Nilai Rubrik di e-KKN'!$O$4*'Rekap Nilai Rubrik di e-KKN'!O6)/('Rekap Nilai Rubrik di e-KKN'!$P$4+'Rekap Nilai Rubrik di e-KKN'!$Q$4+'Rekap Nilai Rubrik di e-KKN'!$O$4)</f>
        <v>81.944444444444443</v>
      </c>
      <c r="K6" s="7">
        <f t="shared" si="0"/>
        <v>88.291666666666671</v>
      </c>
      <c r="L6" s="8" t="str">
        <f t="shared" ref="L6:L31" si="1">IF(K6&gt;=80,"A",IF(K6&gt;=75,"A-",IF(K6&gt;=70,"B+",IF(K6&gt;=65,"B",IF(K6&gt;=60,"B-",IF(K6&gt;=55,"C+",IF(K6&gt;=50,"C",IF(K6&gt;=45,"D","E"))))))))</f>
        <v>A</v>
      </c>
      <c r="M6" s="7">
        <f t="shared" ref="M6:M31" si="2">IF(L6="A",4,IF(L6="A-",3.75,IF(L6="B+",3.5,IF(L6="B",3,IF(L6="B-",2.75,IF(L6="C+",2.5,IF(L6="C",2,IF(L6="D",1,"0"))))))))</f>
        <v>4</v>
      </c>
    </row>
    <row r="7" spans="1:13" ht="28.5" customHeight="1">
      <c r="A7" s="9">
        <f>COVER!A68</f>
        <v>3</v>
      </c>
      <c r="B7" s="35" t="str">
        <f>COVER!C68</f>
        <v>ABDULLAH FARIS AULIA</v>
      </c>
      <c r="C7" s="8">
        <f>COVER!B68</f>
        <v>1610862010</v>
      </c>
      <c r="D7" s="60">
        <f>COVER!E68</f>
        <v>0</v>
      </c>
      <c r="E7" s="60">
        <f>COVER!F68</f>
        <v>0</v>
      </c>
      <c r="F7" s="7">
        <f>(('Rekap Nilai Rubrik di e-KKN'!$F$4*'Rekap Nilai Rubrik di e-KKN'!F7))/'Rekap Nilai Rubrik di e-KKN'!$F$4</f>
        <v>0</v>
      </c>
      <c r="G7" s="7">
        <f>('Rekap Nilai Rubrik di e-KKN'!$G$4*'Rekap Nilai Rubrik di e-KKN'!G7+'Rekap Nilai Rubrik di e-KKN'!$H$4*'Rekap Nilai Rubrik di e-KKN'!H7)/('Rekap Nilai Rubrik di e-KKN'!$G$4+'Rekap Nilai Rubrik di e-KKN'!$H$4)</f>
        <v>0</v>
      </c>
      <c r="H7" s="7">
        <f>('Rekap Nilai Rubrik di e-KKN'!$I$4*'Rekap Nilai Rubrik di e-KKN'!I7+'Rekap Nilai Rubrik di e-KKN'!$K$4*'Rekap Nilai Rubrik di e-KKN'!K7+'Rekap Nilai Rubrik di e-KKN'!$J$4*'Rekap Nilai Rubrik di e-KKN'!J7)/('Rekap Nilai Rubrik di e-KKN'!$I$4+'Rekap Nilai Rubrik di e-KKN'!$K$4+'Rekap Nilai Rubrik di e-KKN'!$J$4)</f>
        <v>8.9285714285714288</v>
      </c>
      <c r="I7" s="7">
        <f>('Rekap Nilai Rubrik di e-KKN'!$L$4*'Rekap Nilai Rubrik di e-KKN'!L7+'Rekap Nilai Rubrik di e-KKN'!$M$4*'Rekap Nilai Rubrik di e-KKN'!M7+'Rekap Nilai Rubrik di e-KKN'!$N$4*'Rekap Nilai Rubrik di e-KKN'!N7)/('Rekap Nilai Rubrik di e-KKN'!$L$4+'Rekap Nilai Rubrik di e-KKN'!$M$4+'Rekap Nilai Rubrik di e-KKN'!$N$4)</f>
        <v>0</v>
      </c>
      <c r="J7" s="7">
        <f>('Rekap Nilai Rubrik di e-KKN'!$P$4*'Rekap Nilai Rubrik di e-KKN'!P7+'Rekap Nilai Rubrik di e-KKN'!$Q$4*'Rekap Nilai Rubrik di e-KKN'!Q7+'Rekap Nilai Rubrik di e-KKN'!$O$4*'Rekap Nilai Rubrik di e-KKN'!O7)/('Rekap Nilai Rubrik di e-KKN'!$P$4+'Rekap Nilai Rubrik di e-KKN'!$Q$4+'Rekap Nilai Rubrik di e-KKN'!$O$4)</f>
        <v>0</v>
      </c>
      <c r="K7" s="7">
        <f t="shared" si="0"/>
        <v>3.125</v>
      </c>
      <c r="L7" s="8" t="str">
        <f t="shared" si="1"/>
        <v>E</v>
      </c>
      <c r="M7" s="7" t="str">
        <f t="shared" si="2"/>
        <v>0</v>
      </c>
    </row>
    <row r="8" spans="1:13" ht="28.5" customHeight="1">
      <c r="A8" s="9">
        <f>COVER!A69</f>
        <v>4</v>
      </c>
      <c r="B8" s="35" t="str">
        <f>COVER!C69</f>
        <v>ABDULLAH FARIS AULIA TOQHIR SARAGIH</v>
      </c>
      <c r="C8" s="8">
        <f>COVER!B69</f>
        <v>0</v>
      </c>
      <c r="D8" s="60">
        <f>COVER!E69</f>
        <v>0</v>
      </c>
      <c r="E8" s="60">
        <f>COVER!F69</f>
        <v>0</v>
      </c>
      <c r="F8" s="7">
        <f>(('Rekap Nilai Rubrik di e-KKN'!$F$4*'Rekap Nilai Rubrik di e-KKN'!F8))/'Rekap Nilai Rubrik di e-KKN'!$F$4</f>
        <v>0</v>
      </c>
      <c r="G8" s="7">
        <f>('Rekap Nilai Rubrik di e-KKN'!$G$4*'Rekap Nilai Rubrik di e-KKN'!G8+'Rekap Nilai Rubrik di e-KKN'!$H$4*'Rekap Nilai Rubrik di e-KKN'!H8)/('Rekap Nilai Rubrik di e-KKN'!$G$4+'Rekap Nilai Rubrik di e-KKN'!$H$4)</f>
        <v>0</v>
      </c>
      <c r="H8" s="7">
        <f>('Rekap Nilai Rubrik di e-KKN'!$I$4*'Rekap Nilai Rubrik di e-KKN'!I8+'Rekap Nilai Rubrik di e-KKN'!$K$4*'Rekap Nilai Rubrik di e-KKN'!K8+'Rekap Nilai Rubrik di e-KKN'!$J$4*'Rekap Nilai Rubrik di e-KKN'!J8)/('Rekap Nilai Rubrik di e-KKN'!$I$4+'Rekap Nilai Rubrik di e-KKN'!$K$4+'Rekap Nilai Rubrik di e-KKN'!$J$4)</f>
        <v>0</v>
      </c>
      <c r="I8" s="7">
        <f>('Rekap Nilai Rubrik di e-KKN'!$L$4*'Rekap Nilai Rubrik di e-KKN'!L8+'Rekap Nilai Rubrik di e-KKN'!$M$4*'Rekap Nilai Rubrik di e-KKN'!M8+'Rekap Nilai Rubrik di e-KKN'!$N$4*'Rekap Nilai Rubrik di e-KKN'!N8)/('Rekap Nilai Rubrik di e-KKN'!$L$4+'Rekap Nilai Rubrik di e-KKN'!$M$4+'Rekap Nilai Rubrik di e-KKN'!$N$4)</f>
        <v>0</v>
      </c>
      <c r="J8" s="7">
        <f>('Rekap Nilai Rubrik di e-KKN'!$P$4*'Rekap Nilai Rubrik di e-KKN'!P8+'Rekap Nilai Rubrik di e-KKN'!$Q$4*'Rekap Nilai Rubrik di e-KKN'!Q8+'Rekap Nilai Rubrik di e-KKN'!$O$4*'Rekap Nilai Rubrik di e-KKN'!O8)/('Rekap Nilai Rubrik di e-KKN'!$P$4+'Rekap Nilai Rubrik di e-KKN'!$Q$4+'Rekap Nilai Rubrik di e-KKN'!$O$4)</f>
        <v>0</v>
      </c>
      <c r="K8" s="7">
        <f t="shared" si="0"/>
        <v>0</v>
      </c>
      <c r="L8" s="8" t="str">
        <f t="shared" si="1"/>
        <v>E</v>
      </c>
      <c r="M8" s="7" t="str">
        <f t="shared" si="2"/>
        <v>0</v>
      </c>
    </row>
    <row r="9" spans="1:13" ht="28.5" customHeight="1">
      <c r="A9" s="9">
        <f>COVER!A70</f>
        <v>5</v>
      </c>
      <c r="B9" s="35" t="str">
        <f>COVER!C70</f>
        <v>ADETIA LESTARI</v>
      </c>
      <c r="C9" s="8">
        <f>COVER!B70</f>
        <v>0</v>
      </c>
      <c r="D9" s="60">
        <f>COVER!E70</f>
        <v>0</v>
      </c>
      <c r="E9" s="60">
        <f>COVER!F70</f>
        <v>0</v>
      </c>
      <c r="F9" s="7">
        <f>(('Rekap Nilai Rubrik di e-KKN'!$F$4*'Rekap Nilai Rubrik di e-KKN'!F9))/'Rekap Nilai Rubrik di e-KKN'!$F$4</f>
        <v>0</v>
      </c>
      <c r="G9" s="7">
        <f>('Rekap Nilai Rubrik di e-KKN'!$G$4*'Rekap Nilai Rubrik di e-KKN'!G9+'Rekap Nilai Rubrik di e-KKN'!$H$4*'Rekap Nilai Rubrik di e-KKN'!H9)/('Rekap Nilai Rubrik di e-KKN'!$G$4+'Rekap Nilai Rubrik di e-KKN'!$H$4)</f>
        <v>0</v>
      </c>
      <c r="H9" s="7">
        <f>('Rekap Nilai Rubrik di e-KKN'!$I$4*'Rekap Nilai Rubrik di e-KKN'!I9+'Rekap Nilai Rubrik di e-KKN'!$K$4*'Rekap Nilai Rubrik di e-KKN'!K9+'Rekap Nilai Rubrik di e-KKN'!$J$4*'Rekap Nilai Rubrik di e-KKN'!J9)/('Rekap Nilai Rubrik di e-KKN'!$I$4+'Rekap Nilai Rubrik di e-KKN'!$K$4+'Rekap Nilai Rubrik di e-KKN'!$J$4)</f>
        <v>0</v>
      </c>
      <c r="I9" s="7">
        <f>('Rekap Nilai Rubrik di e-KKN'!$L$4*'Rekap Nilai Rubrik di e-KKN'!L9+'Rekap Nilai Rubrik di e-KKN'!$M$4*'Rekap Nilai Rubrik di e-KKN'!M9+'Rekap Nilai Rubrik di e-KKN'!$N$4*'Rekap Nilai Rubrik di e-KKN'!N9)/('Rekap Nilai Rubrik di e-KKN'!$L$4+'Rekap Nilai Rubrik di e-KKN'!$M$4+'Rekap Nilai Rubrik di e-KKN'!$N$4)</f>
        <v>0</v>
      </c>
      <c r="J9" s="7">
        <f>('Rekap Nilai Rubrik di e-KKN'!$P$4*'Rekap Nilai Rubrik di e-KKN'!P9+'Rekap Nilai Rubrik di e-KKN'!$Q$4*'Rekap Nilai Rubrik di e-KKN'!Q9+'Rekap Nilai Rubrik di e-KKN'!$O$4*'Rekap Nilai Rubrik di e-KKN'!O9)/('Rekap Nilai Rubrik di e-KKN'!$P$4+'Rekap Nilai Rubrik di e-KKN'!$Q$4+'Rekap Nilai Rubrik di e-KKN'!$O$4)</f>
        <v>0</v>
      </c>
      <c r="K9" s="7">
        <f t="shared" si="0"/>
        <v>0</v>
      </c>
      <c r="L9" s="8" t="str">
        <f t="shared" si="1"/>
        <v>E</v>
      </c>
      <c r="M9" s="7" t="str">
        <f t="shared" si="2"/>
        <v>0</v>
      </c>
    </row>
    <row r="10" spans="1:13" ht="28.5" customHeight="1">
      <c r="A10" s="9">
        <f>COVER!A71</f>
        <v>6</v>
      </c>
      <c r="B10" s="35" t="str">
        <f>COVER!C71</f>
        <v>ABDULLAH FARIS AULIA</v>
      </c>
      <c r="C10" s="8">
        <f>COVER!B71</f>
        <v>0</v>
      </c>
      <c r="D10" s="60">
        <f>COVER!E71</f>
        <v>0</v>
      </c>
      <c r="E10" s="60">
        <f>COVER!F71</f>
        <v>0</v>
      </c>
      <c r="F10" s="7">
        <f>(('Rekap Nilai Rubrik di e-KKN'!$F$4*'Rekap Nilai Rubrik di e-KKN'!F10))/'Rekap Nilai Rubrik di e-KKN'!$F$4</f>
        <v>0</v>
      </c>
      <c r="G10" s="7">
        <f>('Rekap Nilai Rubrik di e-KKN'!$G$4*'Rekap Nilai Rubrik di e-KKN'!G10+'Rekap Nilai Rubrik di e-KKN'!$H$4*'Rekap Nilai Rubrik di e-KKN'!H10)/('Rekap Nilai Rubrik di e-KKN'!$G$4+'Rekap Nilai Rubrik di e-KKN'!$H$4)</f>
        <v>0</v>
      </c>
      <c r="H10" s="7">
        <f>('Rekap Nilai Rubrik di e-KKN'!$I$4*'Rekap Nilai Rubrik di e-KKN'!I10+'Rekap Nilai Rubrik di e-KKN'!$K$4*'Rekap Nilai Rubrik di e-KKN'!K10+'Rekap Nilai Rubrik di e-KKN'!$J$4*'Rekap Nilai Rubrik di e-KKN'!J10)/('Rekap Nilai Rubrik di e-KKN'!$I$4+'Rekap Nilai Rubrik di e-KKN'!$K$4+'Rekap Nilai Rubrik di e-KKN'!$J$4)</f>
        <v>0</v>
      </c>
      <c r="I10" s="7">
        <f>('Rekap Nilai Rubrik di e-KKN'!$L$4*'Rekap Nilai Rubrik di e-KKN'!L10+'Rekap Nilai Rubrik di e-KKN'!$M$4*'Rekap Nilai Rubrik di e-KKN'!M10+'Rekap Nilai Rubrik di e-KKN'!$N$4*'Rekap Nilai Rubrik di e-KKN'!N10)/('Rekap Nilai Rubrik di e-KKN'!$L$4+'Rekap Nilai Rubrik di e-KKN'!$M$4+'Rekap Nilai Rubrik di e-KKN'!$N$4)</f>
        <v>0</v>
      </c>
      <c r="J10" s="7">
        <f>('Rekap Nilai Rubrik di e-KKN'!$P$4*'Rekap Nilai Rubrik di e-KKN'!P10+'Rekap Nilai Rubrik di e-KKN'!$Q$4*'Rekap Nilai Rubrik di e-KKN'!Q10+'Rekap Nilai Rubrik di e-KKN'!$O$4*'Rekap Nilai Rubrik di e-KKN'!O10)/('Rekap Nilai Rubrik di e-KKN'!$P$4+'Rekap Nilai Rubrik di e-KKN'!$Q$4+'Rekap Nilai Rubrik di e-KKN'!$O$4)</f>
        <v>0</v>
      </c>
      <c r="K10" s="7">
        <f t="shared" si="0"/>
        <v>0</v>
      </c>
      <c r="L10" s="8" t="str">
        <f t="shared" si="1"/>
        <v>E</v>
      </c>
      <c r="M10" s="7" t="str">
        <f t="shared" si="2"/>
        <v>0</v>
      </c>
    </row>
    <row r="11" spans="1:13" ht="28.5" customHeight="1">
      <c r="A11" s="9">
        <f>COVER!A72</f>
        <v>7</v>
      </c>
      <c r="B11" s="35" t="str">
        <f>COVER!C72</f>
        <v>ABDULLAH FARIS AULIA TOQHIR SARAGIH</v>
      </c>
      <c r="C11" s="8">
        <f>COVER!B72</f>
        <v>0</v>
      </c>
      <c r="D11" s="60">
        <f>COVER!E72</f>
        <v>0</v>
      </c>
      <c r="E11" s="60">
        <f>COVER!F72</f>
        <v>0</v>
      </c>
      <c r="F11" s="7">
        <f>(('Rekap Nilai Rubrik di e-KKN'!$F$4*'Rekap Nilai Rubrik di e-KKN'!F11))/'Rekap Nilai Rubrik di e-KKN'!$F$4</f>
        <v>0</v>
      </c>
      <c r="G11" s="7">
        <f>('Rekap Nilai Rubrik di e-KKN'!$G$4*'Rekap Nilai Rubrik di e-KKN'!G11+'Rekap Nilai Rubrik di e-KKN'!$H$4*'Rekap Nilai Rubrik di e-KKN'!H11)/('Rekap Nilai Rubrik di e-KKN'!$G$4+'Rekap Nilai Rubrik di e-KKN'!$H$4)</f>
        <v>0</v>
      </c>
      <c r="H11" s="7">
        <f>('Rekap Nilai Rubrik di e-KKN'!$I$4*'Rekap Nilai Rubrik di e-KKN'!I11+'Rekap Nilai Rubrik di e-KKN'!$K$4*'Rekap Nilai Rubrik di e-KKN'!K11+'Rekap Nilai Rubrik di e-KKN'!$J$4*'Rekap Nilai Rubrik di e-KKN'!J11)/('Rekap Nilai Rubrik di e-KKN'!$I$4+'Rekap Nilai Rubrik di e-KKN'!$K$4+'Rekap Nilai Rubrik di e-KKN'!$J$4)</f>
        <v>0</v>
      </c>
      <c r="I11" s="7">
        <f>('Rekap Nilai Rubrik di e-KKN'!$L$4*'Rekap Nilai Rubrik di e-KKN'!L11+'Rekap Nilai Rubrik di e-KKN'!$M$4*'Rekap Nilai Rubrik di e-KKN'!M11+'Rekap Nilai Rubrik di e-KKN'!$N$4*'Rekap Nilai Rubrik di e-KKN'!N11)/('Rekap Nilai Rubrik di e-KKN'!$L$4+'Rekap Nilai Rubrik di e-KKN'!$M$4+'Rekap Nilai Rubrik di e-KKN'!$N$4)</f>
        <v>0</v>
      </c>
      <c r="J11" s="7">
        <f>('Rekap Nilai Rubrik di e-KKN'!$P$4*'Rekap Nilai Rubrik di e-KKN'!P11+'Rekap Nilai Rubrik di e-KKN'!$Q$4*'Rekap Nilai Rubrik di e-KKN'!Q11+'Rekap Nilai Rubrik di e-KKN'!$O$4*'Rekap Nilai Rubrik di e-KKN'!O11)/('Rekap Nilai Rubrik di e-KKN'!$P$4+'Rekap Nilai Rubrik di e-KKN'!$Q$4+'Rekap Nilai Rubrik di e-KKN'!$O$4)</f>
        <v>0</v>
      </c>
      <c r="K11" s="7">
        <f t="shared" si="0"/>
        <v>0</v>
      </c>
      <c r="L11" s="8" t="str">
        <f t="shared" si="1"/>
        <v>E</v>
      </c>
      <c r="M11" s="7" t="str">
        <f t="shared" si="2"/>
        <v>0</v>
      </c>
    </row>
    <row r="12" spans="1:13" ht="28.5" customHeight="1">
      <c r="A12" s="9">
        <f>COVER!A73</f>
        <v>8</v>
      </c>
      <c r="B12" s="35" t="str">
        <f>COVER!C73</f>
        <v>ADETIA LESTARI</v>
      </c>
      <c r="C12" s="8">
        <f>COVER!B73</f>
        <v>0</v>
      </c>
      <c r="D12" s="60">
        <f>COVER!E73</f>
        <v>0</v>
      </c>
      <c r="E12" s="60">
        <f>COVER!F73</f>
        <v>0</v>
      </c>
      <c r="F12" s="7">
        <f>(('Rekap Nilai Rubrik di e-KKN'!$F$4*'Rekap Nilai Rubrik di e-KKN'!F12))/'Rekap Nilai Rubrik di e-KKN'!$F$4</f>
        <v>0</v>
      </c>
      <c r="G12" s="7">
        <f>('Rekap Nilai Rubrik di e-KKN'!$G$4*'Rekap Nilai Rubrik di e-KKN'!G12+'Rekap Nilai Rubrik di e-KKN'!$H$4*'Rekap Nilai Rubrik di e-KKN'!H12)/('Rekap Nilai Rubrik di e-KKN'!$G$4+'Rekap Nilai Rubrik di e-KKN'!$H$4)</f>
        <v>0</v>
      </c>
      <c r="H12" s="7">
        <f>('Rekap Nilai Rubrik di e-KKN'!$I$4*'Rekap Nilai Rubrik di e-KKN'!I12+'Rekap Nilai Rubrik di e-KKN'!$K$4*'Rekap Nilai Rubrik di e-KKN'!K12+'Rekap Nilai Rubrik di e-KKN'!$J$4*'Rekap Nilai Rubrik di e-KKN'!J12)/('Rekap Nilai Rubrik di e-KKN'!$I$4+'Rekap Nilai Rubrik di e-KKN'!$K$4+'Rekap Nilai Rubrik di e-KKN'!$J$4)</f>
        <v>0</v>
      </c>
      <c r="I12" s="7">
        <f>('Rekap Nilai Rubrik di e-KKN'!$L$4*'Rekap Nilai Rubrik di e-KKN'!L12+'Rekap Nilai Rubrik di e-KKN'!$M$4*'Rekap Nilai Rubrik di e-KKN'!M12+'Rekap Nilai Rubrik di e-KKN'!$N$4*'Rekap Nilai Rubrik di e-KKN'!N12)/('Rekap Nilai Rubrik di e-KKN'!$L$4+'Rekap Nilai Rubrik di e-KKN'!$M$4+'Rekap Nilai Rubrik di e-KKN'!$N$4)</f>
        <v>0</v>
      </c>
      <c r="J12" s="7">
        <f>('Rekap Nilai Rubrik di e-KKN'!$P$4*'Rekap Nilai Rubrik di e-KKN'!P12+'Rekap Nilai Rubrik di e-KKN'!$Q$4*'Rekap Nilai Rubrik di e-KKN'!Q12+'Rekap Nilai Rubrik di e-KKN'!$O$4*'Rekap Nilai Rubrik di e-KKN'!O12)/('Rekap Nilai Rubrik di e-KKN'!$P$4+'Rekap Nilai Rubrik di e-KKN'!$Q$4+'Rekap Nilai Rubrik di e-KKN'!$O$4)</f>
        <v>0</v>
      </c>
      <c r="K12" s="7">
        <f t="shared" si="0"/>
        <v>0</v>
      </c>
      <c r="L12" s="8" t="str">
        <f t="shared" si="1"/>
        <v>E</v>
      </c>
      <c r="M12" s="7" t="str">
        <f t="shared" si="2"/>
        <v>0</v>
      </c>
    </row>
    <row r="13" spans="1:13" ht="28.5" customHeight="1">
      <c r="A13" s="9">
        <f>COVER!A74</f>
        <v>9</v>
      </c>
      <c r="B13" s="35" t="str">
        <f>COVER!C74</f>
        <v>ABDULLAH FARIS AULIA</v>
      </c>
      <c r="C13" s="8">
        <f>COVER!B74</f>
        <v>0</v>
      </c>
      <c r="D13" s="60">
        <f>COVER!E74</f>
        <v>0</v>
      </c>
      <c r="E13" s="60">
        <f>COVER!F74</f>
        <v>0</v>
      </c>
      <c r="F13" s="7">
        <f>(('Rekap Nilai Rubrik di e-KKN'!$F$4*'Rekap Nilai Rubrik di e-KKN'!F13))/'Rekap Nilai Rubrik di e-KKN'!$F$4</f>
        <v>0</v>
      </c>
      <c r="G13" s="7">
        <f>('Rekap Nilai Rubrik di e-KKN'!$G$4*'Rekap Nilai Rubrik di e-KKN'!G13+'Rekap Nilai Rubrik di e-KKN'!$H$4*'Rekap Nilai Rubrik di e-KKN'!H13)/('Rekap Nilai Rubrik di e-KKN'!$G$4+'Rekap Nilai Rubrik di e-KKN'!$H$4)</f>
        <v>0</v>
      </c>
      <c r="H13" s="7">
        <f>('Rekap Nilai Rubrik di e-KKN'!$I$4*'Rekap Nilai Rubrik di e-KKN'!I13+'Rekap Nilai Rubrik di e-KKN'!$K$4*'Rekap Nilai Rubrik di e-KKN'!K13+'Rekap Nilai Rubrik di e-KKN'!$J$4*'Rekap Nilai Rubrik di e-KKN'!J13)/('Rekap Nilai Rubrik di e-KKN'!$I$4+'Rekap Nilai Rubrik di e-KKN'!$K$4+'Rekap Nilai Rubrik di e-KKN'!$J$4)</f>
        <v>0</v>
      </c>
      <c r="I13" s="7">
        <f>('Rekap Nilai Rubrik di e-KKN'!$L$4*'Rekap Nilai Rubrik di e-KKN'!L13+'Rekap Nilai Rubrik di e-KKN'!$M$4*'Rekap Nilai Rubrik di e-KKN'!M13+'Rekap Nilai Rubrik di e-KKN'!$N$4*'Rekap Nilai Rubrik di e-KKN'!N13)/('Rekap Nilai Rubrik di e-KKN'!$L$4+'Rekap Nilai Rubrik di e-KKN'!$M$4+'Rekap Nilai Rubrik di e-KKN'!$N$4)</f>
        <v>0</v>
      </c>
      <c r="J13" s="7">
        <f>('Rekap Nilai Rubrik di e-KKN'!$P$4*'Rekap Nilai Rubrik di e-KKN'!P13+'Rekap Nilai Rubrik di e-KKN'!$Q$4*'Rekap Nilai Rubrik di e-KKN'!Q13+'Rekap Nilai Rubrik di e-KKN'!$O$4*'Rekap Nilai Rubrik di e-KKN'!O13)/('Rekap Nilai Rubrik di e-KKN'!$P$4+'Rekap Nilai Rubrik di e-KKN'!$Q$4+'Rekap Nilai Rubrik di e-KKN'!$O$4)</f>
        <v>0</v>
      </c>
      <c r="K13" s="7">
        <f t="shared" si="0"/>
        <v>0</v>
      </c>
      <c r="L13" s="8" t="str">
        <f t="shared" si="1"/>
        <v>E</v>
      </c>
      <c r="M13" s="7" t="str">
        <f t="shared" si="2"/>
        <v>0</v>
      </c>
    </row>
    <row r="14" spans="1:13" ht="28.5" customHeight="1">
      <c r="A14" s="9">
        <f>COVER!A75</f>
        <v>10</v>
      </c>
      <c r="B14" s="35" t="str">
        <f>COVER!C75</f>
        <v>ABDULLAH FARIS AULIA TOQHIR SARAGIH</v>
      </c>
      <c r="C14" s="8">
        <f>COVER!B75</f>
        <v>0</v>
      </c>
      <c r="D14" s="60">
        <f>COVER!E75</f>
        <v>0</v>
      </c>
      <c r="E14" s="60">
        <f>COVER!F75</f>
        <v>0</v>
      </c>
      <c r="F14" s="7">
        <f>(('Rekap Nilai Rubrik di e-KKN'!$F$4*'Rekap Nilai Rubrik di e-KKN'!F14))/'Rekap Nilai Rubrik di e-KKN'!$F$4</f>
        <v>0</v>
      </c>
      <c r="G14" s="7">
        <f>('Rekap Nilai Rubrik di e-KKN'!$G$4*'Rekap Nilai Rubrik di e-KKN'!G14+'Rekap Nilai Rubrik di e-KKN'!$H$4*'Rekap Nilai Rubrik di e-KKN'!H14)/('Rekap Nilai Rubrik di e-KKN'!$G$4+'Rekap Nilai Rubrik di e-KKN'!$H$4)</f>
        <v>0</v>
      </c>
      <c r="H14" s="7">
        <f>('Rekap Nilai Rubrik di e-KKN'!$I$4*'Rekap Nilai Rubrik di e-KKN'!I14+'Rekap Nilai Rubrik di e-KKN'!$K$4*'Rekap Nilai Rubrik di e-KKN'!K14+'Rekap Nilai Rubrik di e-KKN'!$J$4*'Rekap Nilai Rubrik di e-KKN'!J14)/('Rekap Nilai Rubrik di e-KKN'!$I$4+'Rekap Nilai Rubrik di e-KKN'!$K$4+'Rekap Nilai Rubrik di e-KKN'!$J$4)</f>
        <v>0</v>
      </c>
      <c r="I14" s="7">
        <f>('Rekap Nilai Rubrik di e-KKN'!$L$4*'Rekap Nilai Rubrik di e-KKN'!L14+'Rekap Nilai Rubrik di e-KKN'!$M$4*'Rekap Nilai Rubrik di e-KKN'!M14+'Rekap Nilai Rubrik di e-KKN'!$N$4*'Rekap Nilai Rubrik di e-KKN'!N14)/('Rekap Nilai Rubrik di e-KKN'!$L$4+'Rekap Nilai Rubrik di e-KKN'!$M$4+'Rekap Nilai Rubrik di e-KKN'!$N$4)</f>
        <v>0</v>
      </c>
      <c r="J14" s="7">
        <f>('Rekap Nilai Rubrik di e-KKN'!$P$4*'Rekap Nilai Rubrik di e-KKN'!P14+'Rekap Nilai Rubrik di e-KKN'!$Q$4*'Rekap Nilai Rubrik di e-KKN'!Q14+'Rekap Nilai Rubrik di e-KKN'!$O$4*'Rekap Nilai Rubrik di e-KKN'!O14)/('Rekap Nilai Rubrik di e-KKN'!$P$4+'Rekap Nilai Rubrik di e-KKN'!$Q$4+'Rekap Nilai Rubrik di e-KKN'!$O$4)</f>
        <v>0</v>
      </c>
      <c r="K14" s="7">
        <f t="shared" si="0"/>
        <v>0</v>
      </c>
      <c r="L14" s="8" t="str">
        <f t="shared" si="1"/>
        <v>E</v>
      </c>
      <c r="M14" s="7" t="str">
        <f t="shared" si="2"/>
        <v>0</v>
      </c>
    </row>
    <row r="15" spans="1:13" ht="28.5" customHeight="1">
      <c r="A15" s="9">
        <f>COVER!A76</f>
        <v>11</v>
      </c>
      <c r="B15" s="35" t="str">
        <f>COVER!C76</f>
        <v>ADETIA LESTARI</v>
      </c>
      <c r="C15" s="8">
        <f>COVER!B76</f>
        <v>0</v>
      </c>
      <c r="D15" s="60">
        <f>COVER!E76</f>
        <v>0</v>
      </c>
      <c r="E15" s="60">
        <f>COVER!F76</f>
        <v>0</v>
      </c>
      <c r="F15" s="7">
        <f>(('Rekap Nilai Rubrik di e-KKN'!$F$4*'Rekap Nilai Rubrik di e-KKN'!F15))/'Rekap Nilai Rubrik di e-KKN'!$F$4</f>
        <v>0</v>
      </c>
      <c r="G15" s="7">
        <f>('Rekap Nilai Rubrik di e-KKN'!$G$4*'Rekap Nilai Rubrik di e-KKN'!G15+'Rekap Nilai Rubrik di e-KKN'!$H$4*'Rekap Nilai Rubrik di e-KKN'!H15)/('Rekap Nilai Rubrik di e-KKN'!$G$4+'Rekap Nilai Rubrik di e-KKN'!$H$4)</f>
        <v>0</v>
      </c>
      <c r="H15" s="7">
        <f>('Rekap Nilai Rubrik di e-KKN'!$I$4*'Rekap Nilai Rubrik di e-KKN'!I15+'Rekap Nilai Rubrik di e-KKN'!$K$4*'Rekap Nilai Rubrik di e-KKN'!K15+'Rekap Nilai Rubrik di e-KKN'!$J$4*'Rekap Nilai Rubrik di e-KKN'!J15)/('Rekap Nilai Rubrik di e-KKN'!$I$4+'Rekap Nilai Rubrik di e-KKN'!$K$4+'Rekap Nilai Rubrik di e-KKN'!$J$4)</f>
        <v>0</v>
      </c>
      <c r="I15" s="7">
        <f>('Rekap Nilai Rubrik di e-KKN'!$L$4*'Rekap Nilai Rubrik di e-KKN'!L15+'Rekap Nilai Rubrik di e-KKN'!$M$4*'Rekap Nilai Rubrik di e-KKN'!M15+'Rekap Nilai Rubrik di e-KKN'!$N$4*'Rekap Nilai Rubrik di e-KKN'!N15)/('Rekap Nilai Rubrik di e-KKN'!$L$4+'Rekap Nilai Rubrik di e-KKN'!$M$4+'Rekap Nilai Rubrik di e-KKN'!$N$4)</f>
        <v>0</v>
      </c>
      <c r="J15" s="7">
        <f>('Rekap Nilai Rubrik di e-KKN'!$P$4*'Rekap Nilai Rubrik di e-KKN'!P15+'Rekap Nilai Rubrik di e-KKN'!$Q$4*'Rekap Nilai Rubrik di e-KKN'!Q15+'Rekap Nilai Rubrik di e-KKN'!$O$4*'Rekap Nilai Rubrik di e-KKN'!O15)/('Rekap Nilai Rubrik di e-KKN'!$P$4+'Rekap Nilai Rubrik di e-KKN'!$Q$4+'Rekap Nilai Rubrik di e-KKN'!$O$4)</f>
        <v>0</v>
      </c>
      <c r="K15" s="7">
        <f t="shared" si="0"/>
        <v>0</v>
      </c>
      <c r="L15" s="8" t="str">
        <f t="shared" si="1"/>
        <v>E</v>
      </c>
      <c r="M15" s="7" t="str">
        <f t="shared" si="2"/>
        <v>0</v>
      </c>
    </row>
    <row r="16" spans="1:13" ht="28.5" customHeight="1">
      <c r="A16" s="9">
        <f>COVER!A77</f>
        <v>12</v>
      </c>
      <c r="B16" s="35">
        <f>COVER!C77</f>
        <v>0</v>
      </c>
      <c r="C16" s="8">
        <f>COVER!B77</f>
        <v>0</v>
      </c>
      <c r="D16" s="60">
        <f>COVER!E77</f>
        <v>0</v>
      </c>
      <c r="E16" s="60">
        <f>COVER!F77</f>
        <v>0</v>
      </c>
      <c r="F16" s="7">
        <f>(('Rekap Nilai Rubrik di e-KKN'!$F$4*'Rekap Nilai Rubrik di e-KKN'!F16))/'Rekap Nilai Rubrik di e-KKN'!$F$4</f>
        <v>0</v>
      </c>
      <c r="G16" s="7">
        <f>('Rekap Nilai Rubrik di e-KKN'!$G$4*'Rekap Nilai Rubrik di e-KKN'!G16+'Rekap Nilai Rubrik di e-KKN'!$H$4*'Rekap Nilai Rubrik di e-KKN'!H16)/('Rekap Nilai Rubrik di e-KKN'!$G$4+'Rekap Nilai Rubrik di e-KKN'!$H$4)</f>
        <v>0</v>
      </c>
      <c r="H16" s="7">
        <f>('Rekap Nilai Rubrik di e-KKN'!$I$4*'Rekap Nilai Rubrik di e-KKN'!I16+'Rekap Nilai Rubrik di e-KKN'!$K$4*'Rekap Nilai Rubrik di e-KKN'!K16+'Rekap Nilai Rubrik di e-KKN'!$J$4*'Rekap Nilai Rubrik di e-KKN'!J16)/('Rekap Nilai Rubrik di e-KKN'!$I$4+'Rekap Nilai Rubrik di e-KKN'!$K$4+'Rekap Nilai Rubrik di e-KKN'!$J$4)</f>
        <v>0</v>
      </c>
      <c r="I16" s="7">
        <f>('Rekap Nilai Rubrik di e-KKN'!$L$4*'Rekap Nilai Rubrik di e-KKN'!L16+'Rekap Nilai Rubrik di e-KKN'!$M$4*'Rekap Nilai Rubrik di e-KKN'!M16+'Rekap Nilai Rubrik di e-KKN'!$N$4*'Rekap Nilai Rubrik di e-KKN'!N16)/('Rekap Nilai Rubrik di e-KKN'!$L$4+'Rekap Nilai Rubrik di e-KKN'!$M$4+'Rekap Nilai Rubrik di e-KKN'!$N$4)</f>
        <v>0</v>
      </c>
      <c r="J16" s="7">
        <f>('Rekap Nilai Rubrik di e-KKN'!$P$4*'Rekap Nilai Rubrik di e-KKN'!P16+'Rekap Nilai Rubrik di e-KKN'!$Q$4*'Rekap Nilai Rubrik di e-KKN'!Q16+'Rekap Nilai Rubrik di e-KKN'!$O$4*'Rekap Nilai Rubrik di e-KKN'!O16)/('Rekap Nilai Rubrik di e-KKN'!$P$4+'Rekap Nilai Rubrik di e-KKN'!$Q$4+'Rekap Nilai Rubrik di e-KKN'!$O$4)</f>
        <v>0</v>
      </c>
      <c r="K16" s="7">
        <f t="shared" si="0"/>
        <v>0</v>
      </c>
      <c r="L16" s="8" t="str">
        <f t="shared" si="1"/>
        <v>E</v>
      </c>
      <c r="M16" s="7" t="str">
        <f t="shared" si="2"/>
        <v>0</v>
      </c>
    </row>
    <row r="17" spans="1:13" ht="28.5" customHeight="1">
      <c r="A17" s="9">
        <f>COVER!A78</f>
        <v>13</v>
      </c>
      <c r="B17" s="35">
        <f>COVER!C78</f>
        <v>0</v>
      </c>
      <c r="C17" s="8">
        <f>COVER!B78</f>
        <v>0</v>
      </c>
      <c r="D17" s="60">
        <f>COVER!E78</f>
        <v>0</v>
      </c>
      <c r="E17" s="60">
        <f>COVER!F78</f>
        <v>0</v>
      </c>
      <c r="F17" s="7">
        <f>(('Rekap Nilai Rubrik di e-KKN'!$F$4*'Rekap Nilai Rubrik di e-KKN'!F17))/'Rekap Nilai Rubrik di e-KKN'!$F$4</f>
        <v>0</v>
      </c>
      <c r="G17" s="7">
        <f>('Rekap Nilai Rubrik di e-KKN'!$G$4*'Rekap Nilai Rubrik di e-KKN'!G17+'Rekap Nilai Rubrik di e-KKN'!$H$4*'Rekap Nilai Rubrik di e-KKN'!H17)/('Rekap Nilai Rubrik di e-KKN'!$G$4+'Rekap Nilai Rubrik di e-KKN'!$H$4)</f>
        <v>0</v>
      </c>
      <c r="H17" s="7">
        <f>('Rekap Nilai Rubrik di e-KKN'!$I$4*'Rekap Nilai Rubrik di e-KKN'!I17+'Rekap Nilai Rubrik di e-KKN'!$K$4*'Rekap Nilai Rubrik di e-KKN'!K17+'Rekap Nilai Rubrik di e-KKN'!$J$4*'Rekap Nilai Rubrik di e-KKN'!J17)/('Rekap Nilai Rubrik di e-KKN'!$I$4+'Rekap Nilai Rubrik di e-KKN'!$K$4+'Rekap Nilai Rubrik di e-KKN'!$J$4)</f>
        <v>0</v>
      </c>
      <c r="I17" s="7">
        <f>('Rekap Nilai Rubrik di e-KKN'!$L$4*'Rekap Nilai Rubrik di e-KKN'!L17+'Rekap Nilai Rubrik di e-KKN'!$M$4*'Rekap Nilai Rubrik di e-KKN'!M17+'Rekap Nilai Rubrik di e-KKN'!$N$4*'Rekap Nilai Rubrik di e-KKN'!N17)/('Rekap Nilai Rubrik di e-KKN'!$L$4+'Rekap Nilai Rubrik di e-KKN'!$M$4+'Rekap Nilai Rubrik di e-KKN'!$N$4)</f>
        <v>0</v>
      </c>
      <c r="J17" s="7">
        <f>('Rekap Nilai Rubrik di e-KKN'!$P$4*'Rekap Nilai Rubrik di e-KKN'!P17+'Rekap Nilai Rubrik di e-KKN'!$Q$4*'Rekap Nilai Rubrik di e-KKN'!Q17+'Rekap Nilai Rubrik di e-KKN'!$O$4*'Rekap Nilai Rubrik di e-KKN'!O17)/('Rekap Nilai Rubrik di e-KKN'!$P$4+'Rekap Nilai Rubrik di e-KKN'!$Q$4+'Rekap Nilai Rubrik di e-KKN'!$O$4)</f>
        <v>0</v>
      </c>
      <c r="K17" s="7">
        <f t="shared" si="0"/>
        <v>0</v>
      </c>
      <c r="L17" s="8" t="str">
        <f t="shared" si="1"/>
        <v>E</v>
      </c>
      <c r="M17" s="7" t="str">
        <f t="shared" si="2"/>
        <v>0</v>
      </c>
    </row>
    <row r="18" spans="1:13" ht="28.5" customHeight="1">
      <c r="A18" s="9">
        <f>COVER!A79</f>
        <v>14</v>
      </c>
      <c r="B18" s="35">
        <f>COVER!C79</f>
        <v>0</v>
      </c>
      <c r="C18" s="8">
        <f>COVER!B79</f>
        <v>0</v>
      </c>
      <c r="D18" s="60">
        <f>COVER!E79</f>
        <v>0</v>
      </c>
      <c r="E18" s="60">
        <f>COVER!F79</f>
        <v>0</v>
      </c>
      <c r="F18" s="7">
        <f>(('Rekap Nilai Rubrik di e-KKN'!$F$4*'Rekap Nilai Rubrik di e-KKN'!F18))/'Rekap Nilai Rubrik di e-KKN'!$F$4</f>
        <v>0</v>
      </c>
      <c r="G18" s="7">
        <f>('Rekap Nilai Rubrik di e-KKN'!$G$4*'Rekap Nilai Rubrik di e-KKN'!G18+'Rekap Nilai Rubrik di e-KKN'!$H$4*'Rekap Nilai Rubrik di e-KKN'!H18)/('Rekap Nilai Rubrik di e-KKN'!$G$4+'Rekap Nilai Rubrik di e-KKN'!$H$4)</f>
        <v>0</v>
      </c>
      <c r="H18" s="7">
        <f>('Rekap Nilai Rubrik di e-KKN'!$I$4*'Rekap Nilai Rubrik di e-KKN'!I18+'Rekap Nilai Rubrik di e-KKN'!$K$4*'Rekap Nilai Rubrik di e-KKN'!K18+'Rekap Nilai Rubrik di e-KKN'!$J$4*'Rekap Nilai Rubrik di e-KKN'!J18)/('Rekap Nilai Rubrik di e-KKN'!$I$4+'Rekap Nilai Rubrik di e-KKN'!$K$4+'Rekap Nilai Rubrik di e-KKN'!$J$4)</f>
        <v>0</v>
      </c>
      <c r="I18" s="7">
        <f>('Rekap Nilai Rubrik di e-KKN'!$L$4*'Rekap Nilai Rubrik di e-KKN'!L18+'Rekap Nilai Rubrik di e-KKN'!$M$4*'Rekap Nilai Rubrik di e-KKN'!M18+'Rekap Nilai Rubrik di e-KKN'!$N$4*'Rekap Nilai Rubrik di e-KKN'!N18)/('Rekap Nilai Rubrik di e-KKN'!$L$4+'Rekap Nilai Rubrik di e-KKN'!$M$4+'Rekap Nilai Rubrik di e-KKN'!$N$4)</f>
        <v>0</v>
      </c>
      <c r="J18" s="7">
        <f>('Rekap Nilai Rubrik di e-KKN'!$P$4*'Rekap Nilai Rubrik di e-KKN'!P18+'Rekap Nilai Rubrik di e-KKN'!$Q$4*'Rekap Nilai Rubrik di e-KKN'!Q18+'Rekap Nilai Rubrik di e-KKN'!$O$4*'Rekap Nilai Rubrik di e-KKN'!O18)/('Rekap Nilai Rubrik di e-KKN'!$P$4+'Rekap Nilai Rubrik di e-KKN'!$Q$4+'Rekap Nilai Rubrik di e-KKN'!$O$4)</f>
        <v>0</v>
      </c>
      <c r="K18" s="7">
        <f t="shared" si="0"/>
        <v>0</v>
      </c>
      <c r="L18" s="8" t="str">
        <f t="shared" si="1"/>
        <v>E</v>
      </c>
      <c r="M18" s="7" t="str">
        <f t="shared" si="2"/>
        <v>0</v>
      </c>
    </row>
    <row r="19" spans="1:13" ht="28.5" customHeight="1">
      <c r="A19" s="9">
        <f>COVER!A80</f>
        <v>15</v>
      </c>
      <c r="B19" s="35">
        <f>COVER!C80</f>
        <v>0</v>
      </c>
      <c r="C19" s="8">
        <f>COVER!B80</f>
        <v>0</v>
      </c>
      <c r="D19" s="60">
        <f>COVER!E80</f>
        <v>0</v>
      </c>
      <c r="E19" s="60">
        <f>COVER!F80</f>
        <v>0</v>
      </c>
      <c r="F19" s="7">
        <f>(('Rekap Nilai Rubrik di e-KKN'!$F$4*'Rekap Nilai Rubrik di e-KKN'!F19))/'Rekap Nilai Rubrik di e-KKN'!$F$4</f>
        <v>0</v>
      </c>
      <c r="G19" s="7">
        <f>('Rekap Nilai Rubrik di e-KKN'!$G$4*'Rekap Nilai Rubrik di e-KKN'!G19+'Rekap Nilai Rubrik di e-KKN'!$H$4*'Rekap Nilai Rubrik di e-KKN'!H19)/('Rekap Nilai Rubrik di e-KKN'!$G$4+'Rekap Nilai Rubrik di e-KKN'!$H$4)</f>
        <v>0</v>
      </c>
      <c r="H19" s="7">
        <f>('Rekap Nilai Rubrik di e-KKN'!$I$4*'Rekap Nilai Rubrik di e-KKN'!I19+'Rekap Nilai Rubrik di e-KKN'!$K$4*'Rekap Nilai Rubrik di e-KKN'!K19+'Rekap Nilai Rubrik di e-KKN'!$J$4*'Rekap Nilai Rubrik di e-KKN'!J19)/('Rekap Nilai Rubrik di e-KKN'!$I$4+'Rekap Nilai Rubrik di e-KKN'!$K$4+'Rekap Nilai Rubrik di e-KKN'!$J$4)</f>
        <v>0</v>
      </c>
      <c r="I19" s="7">
        <f>('Rekap Nilai Rubrik di e-KKN'!$L$4*'Rekap Nilai Rubrik di e-KKN'!L19+'Rekap Nilai Rubrik di e-KKN'!$M$4*'Rekap Nilai Rubrik di e-KKN'!M19+'Rekap Nilai Rubrik di e-KKN'!$N$4*'Rekap Nilai Rubrik di e-KKN'!N19)/('Rekap Nilai Rubrik di e-KKN'!$L$4+'Rekap Nilai Rubrik di e-KKN'!$M$4+'Rekap Nilai Rubrik di e-KKN'!$N$4)</f>
        <v>0</v>
      </c>
      <c r="J19" s="7">
        <f>('Rekap Nilai Rubrik di e-KKN'!$P$4*'Rekap Nilai Rubrik di e-KKN'!P19+'Rekap Nilai Rubrik di e-KKN'!$Q$4*'Rekap Nilai Rubrik di e-KKN'!Q19+'Rekap Nilai Rubrik di e-KKN'!$O$4*'Rekap Nilai Rubrik di e-KKN'!O19)/('Rekap Nilai Rubrik di e-KKN'!$P$4+'Rekap Nilai Rubrik di e-KKN'!$Q$4+'Rekap Nilai Rubrik di e-KKN'!$O$4)</f>
        <v>0</v>
      </c>
      <c r="K19" s="7">
        <f t="shared" si="0"/>
        <v>0</v>
      </c>
      <c r="L19" s="8" t="str">
        <f t="shared" si="1"/>
        <v>E</v>
      </c>
      <c r="M19" s="7" t="str">
        <f>IF(L19="A",4,IF(L19="A-",3.75,IF(L19="B+",3.5,IF(L19="B",3,IF(L19="B-",2.75,IF(L19="C+",2.5,IF(L19="C",2,IF(L19="D",1,"0"))))))))</f>
        <v>0</v>
      </c>
    </row>
    <row r="20" spans="1:13" ht="28.5" customHeight="1">
      <c r="A20" s="9">
        <f>COVER!A81</f>
        <v>16</v>
      </c>
      <c r="B20" s="35">
        <f>COVER!C81</f>
        <v>0</v>
      </c>
      <c r="C20" s="8">
        <f>COVER!B81</f>
        <v>0</v>
      </c>
      <c r="D20" s="60">
        <f>COVER!E81</f>
        <v>0</v>
      </c>
      <c r="E20" s="60">
        <f>COVER!F81</f>
        <v>0</v>
      </c>
      <c r="F20" s="7">
        <f>(('Rekap Nilai Rubrik di e-KKN'!$F$4*'Rekap Nilai Rubrik di e-KKN'!F20))/'Rekap Nilai Rubrik di e-KKN'!$F$4</f>
        <v>0</v>
      </c>
      <c r="G20" s="7">
        <f>('Rekap Nilai Rubrik di e-KKN'!$G$4*'Rekap Nilai Rubrik di e-KKN'!G20+'Rekap Nilai Rubrik di e-KKN'!$H$4*'Rekap Nilai Rubrik di e-KKN'!H20)/('Rekap Nilai Rubrik di e-KKN'!$G$4+'Rekap Nilai Rubrik di e-KKN'!$H$4)</f>
        <v>0</v>
      </c>
      <c r="H20" s="7">
        <f>('Rekap Nilai Rubrik di e-KKN'!$I$4*'Rekap Nilai Rubrik di e-KKN'!I20+'Rekap Nilai Rubrik di e-KKN'!$K$4*'Rekap Nilai Rubrik di e-KKN'!K20+'Rekap Nilai Rubrik di e-KKN'!$J$4*'Rekap Nilai Rubrik di e-KKN'!J20)/('Rekap Nilai Rubrik di e-KKN'!$I$4+'Rekap Nilai Rubrik di e-KKN'!$K$4+'Rekap Nilai Rubrik di e-KKN'!$J$4)</f>
        <v>0</v>
      </c>
      <c r="I20" s="7">
        <f>('Rekap Nilai Rubrik di e-KKN'!$L$4*'Rekap Nilai Rubrik di e-KKN'!L20+'Rekap Nilai Rubrik di e-KKN'!$M$4*'Rekap Nilai Rubrik di e-KKN'!M20+'Rekap Nilai Rubrik di e-KKN'!$N$4*'Rekap Nilai Rubrik di e-KKN'!N20)/('Rekap Nilai Rubrik di e-KKN'!$L$4+'Rekap Nilai Rubrik di e-KKN'!$M$4+'Rekap Nilai Rubrik di e-KKN'!$N$4)</f>
        <v>0</v>
      </c>
      <c r="J20" s="7">
        <f>('Rekap Nilai Rubrik di e-KKN'!$P$4*'Rekap Nilai Rubrik di e-KKN'!P20+'Rekap Nilai Rubrik di e-KKN'!$Q$4*'Rekap Nilai Rubrik di e-KKN'!Q20+'Rekap Nilai Rubrik di e-KKN'!$O$4*'Rekap Nilai Rubrik di e-KKN'!O20)/('Rekap Nilai Rubrik di e-KKN'!$P$4+'Rekap Nilai Rubrik di e-KKN'!$Q$4+'Rekap Nilai Rubrik di e-KKN'!$O$4)</f>
        <v>0</v>
      </c>
      <c r="K20" s="7">
        <f t="shared" si="0"/>
        <v>0</v>
      </c>
      <c r="L20" s="8" t="str">
        <f t="shared" si="1"/>
        <v>E</v>
      </c>
      <c r="M20" s="7" t="str">
        <f t="shared" si="2"/>
        <v>0</v>
      </c>
    </row>
    <row r="21" spans="1:13" ht="28.5" customHeight="1">
      <c r="A21" s="9">
        <f>COVER!A82</f>
        <v>17</v>
      </c>
      <c r="B21" s="35">
        <f>COVER!C82</f>
        <v>0</v>
      </c>
      <c r="C21" s="8">
        <f>COVER!B82</f>
        <v>0</v>
      </c>
      <c r="D21" s="60">
        <f>COVER!E82</f>
        <v>0</v>
      </c>
      <c r="E21" s="60">
        <f>COVER!F82</f>
        <v>0</v>
      </c>
      <c r="F21" s="7">
        <f>(('Rekap Nilai Rubrik di e-KKN'!$F$4*'Rekap Nilai Rubrik di e-KKN'!F21))/'Rekap Nilai Rubrik di e-KKN'!$F$4</f>
        <v>0</v>
      </c>
      <c r="G21" s="7">
        <f>('Rekap Nilai Rubrik di e-KKN'!$G$4*'Rekap Nilai Rubrik di e-KKN'!G21+'Rekap Nilai Rubrik di e-KKN'!$H$4*'Rekap Nilai Rubrik di e-KKN'!H21)/('Rekap Nilai Rubrik di e-KKN'!$G$4+'Rekap Nilai Rubrik di e-KKN'!$H$4)</f>
        <v>0</v>
      </c>
      <c r="H21" s="7">
        <f>('Rekap Nilai Rubrik di e-KKN'!$I$4*'Rekap Nilai Rubrik di e-KKN'!I21+'Rekap Nilai Rubrik di e-KKN'!$K$4*'Rekap Nilai Rubrik di e-KKN'!K21+'Rekap Nilai Rubrik di e-KKN'!$J$4*'Rekap Nilai Rubrik di e-KKN'!J21)/('Rekap Nilai Rubrik di e-KKN'!$I$4+'Rekap Nilai Rubrik di e-KKN'!$K$4+'Rekap Nilai Rubrik di e-KKN'!$J$4)</f>
        <v>0</v>
      </c>
      <c r="I21" s="7">
        <f>('Rekap Nilai Rubrik di e-KKN'!$L$4*'Rekap Nilai Rubrik di e-KKN'!L21+'Rekap Nilai Rubrik di e-KKN'!$M$4*'Rekap Nilai Rubrik di e-KKN'!M21+'Rekap Nilai Rubrik di e-KKN'!$N$4*'Rekap Nilai Rubrik di e-KKN'!N21)/('Rekap Nilai Rubrik di e-KKN'!$L$4+'Rekap Nilai Rubrik di e-KKN'!$M$4+'Rekap Nilai Rubrik di e-KKN'!$N$4)</f>
        <v>0</v>
      </c>
      <c r="J21" s="7">
        <f>('Rekap Nilai Rubrik di e-KKN'!$P$4*'Rekap Nilai Rubrik di e-KKN'!P21+'Rekap Nilai Rubrik di e-KKN'!$Q$4*'Rekap Nilai Rubrik di e-KKN'!Q21+'Rekap Nilai Rubrik di e-KKN'!$O$4*'Rekap Nilai Rubrik di e-KKN'!O21)/('Rekap Nilai Rubrik di e-KKN'!$P$4+'Rekap Nilai Rubrik di e-KKN'!$Q$4+'Rekap Nilai Rubrik di e-KKN'!$O$4)</f>
        <v>0</v>
      </c>
      <c r="K21" s="7">
        <f t="shared" si="0"/>
        <v>0</v>
      </c>
      <c r="L21" s="8" t="str">
        <f t="shared" si="1"/>
        <v>E</v>
      </c>
      <c r="M21" s="7" t="str">
        <f>IF(L21="A",4,IF(L21="A-",3.75,IF(L21="B+",3.5,IF(L21="B",3,IF(L21="B-",2.75,IF(L21="C+",2.5,IF(L21="C",2,IF(L21="D",1,"0"))))))))</f>
        <v>0</v>
      </c>
    </row>
    <row r="22" spans="1:13" ht="28.5" customHeight="1">
      <c r="A22" s="9">
        <f>COVER!A83</f>
        <v>18</v>
      </c>
      <c r="B22" s="35">
        <f>COVER!C83</f>
        <v>0</v>
      </c>
      <c r="C22" s="8">
        <f>COVER!B83</f>
        <v>0</v>
      </c>
      <c r="D22" s="60">
        <f>COVER!E83</f>
        <v>0</v>
      </c>
      <c r="E22" s="60">
        <f>COVER!F83</f>
        <v>0</v>
      </c>
      <c r="F22" s="7">
        <f>(('Rekap Nilai Rubrik di e-KKN'!$F$4*'Rekap Nilai Rubrik di e-KKN'!F22))/'Rekap Nilai Rubrik di e-KKN'!$F$4</f>
        <v>0</v>
      </c>
      <c r="G22" s="7">
        <f>('Rekap Nilai Rubrik di e-KKN'!$G$4*'Rekap Nilai Rubrik di e-KKN'!G22+'Rekap Nilai Rubrik di e-KKN'!$H$4*'Rekap Nilai Rubrik di e-KKN'!H22)/('Rekap Nilai Rubrik di e-KKN'!$G$4+'Rekap Nilai Rubrik di e-KKN'!$H$4)</f>
        <v>0</v>
      </c>
      <c r="H22" s="7">
        <f>('Rekap Nilai Rubrik di e-KKN'!$I$4*'Rekap Nilai Rubrik di e-KKN'!I22+'Rekap Nilai Rubrik di e-KKN'!$K$4*'Rekap Nilai Rubrik di e-KKN'!K22+'Rekap Nilai Rubrik di e-KKN'!$J$4*'Rekap Nilai Rubrik di e-KKN'!J22)/('Rekap Nilai Rubrik di e-KKN'!$I$4+'Rekap Nilai Rubrik di e-KKN'!$K$4+'Rekap Nilai Rubrik di e-KKN'!$J$4)</f>
        <v>0</v>
      </c>
      <c r="I22" s="7">
        <f>('Rekap Nilai Rubrik di e-KKN'!$L$4*'Rekap Nilai Rubrik di e-KKN'!L22+'Rekap Nilai Rubrik di e-KKN'!$M$4*'Rekap Nilai Rubrik di e-KKN'!M22+'Rekap Nilai Rubrik di e-KKN'!$N$4*'Rekap Nilai Rubrik di e-KKN'!N22)/('Rekap Nilai Rubrik di e-KKN'!$L$4+'Rekap Nilai Rubrik di e-KKN'!$M$4+'Rekap Nilai Rubrik di e-KKN'!$N$4)</f>
        <v>0</v>
      </c>
      <c r="J22" s="7">
        <f>('Rekap Nilai Rubrik di e-KKN'!$P$4*'Rekap Nilai Rubrik di e-KKN'!P22+'Rekap Nilai Rubrik di e-KKN'!$Q$4*'Rekap Nilai Rubrik di e-KKN'!Q22+'Rekap Nilai Rubrik di e-KKN'!$O$4*'Rekap Nilai Rubrik di e-KKN'!O22)/('Rekap Nilai Rubrik di e-KKN'!$P$4+'Rekap Nilai Rubrik di e-KKN'!$Q$4+'Rekap Nilai Rubrik di e-KKN'!$O$4)</f>
        <v>0</v>
      </c>
      <c r="K22" s="7">
        <f t="shared" si="0"/>
        <v>0</v>
      </c>
      <c r="L22" s="8" t="str">
        <f t="shared" si="1"/>
        <v>E</v>
      </c>
      <c r="M22" s="7" t="str">
        <f t="shared" si="2"/>
        <v>0</v>
      </c>
    </row>
    <row r="23" spans="1:13" ht="28.5" customHeight="1">
      <c r="A23" s="9">
        <f>COVER!A84</f>
        <v>19</v>
      </c>
      <c r="B23" s="35">
        <f>COVER!C84</f>
        <v>0</v>
      </c>
      <c r="C23" s="8">
        <f>COVER!B84</f>
        <v>0</v>
      </c>
      <c r="D23" s="60">
        <f>COVER!E84</f>
        <v>0</v>
      </c>
      <c r="E23" s="60">
        <f>COVER!F84</f>
        <v>0</v>
      </c>
      <c r="F23" s="7">
        <f>(('Rekap Nilai Rubrik di e-KKN'!$F$4*'Rekap Nilai Rubrik di e-KKN'!F23))/'Rekap Nilai Rubrik di e-KKN'!$F$4</f>
        <v>0</v>
      </c>
      <c r="G23" s="7">
        <f>('Rekap Nilai Rubrik di e-KKN'!$G$4*'Rekap Nilai Rubrik di e-KKN'!G23+'Rekap Nilai Rubrik di e-KKN'!$H$4*'Rekap Nilai Rubrik di e-KKN'!H23)/('Rekap Nilai Rubrik di e-KKN'!$G$4+'Rekap Nilai Rubrik di e-KKN'!$H$4)</f>
        <v>0</v>
      </c>
      <c r="H23" s="7">
        <f>('Rekap Nilai Rubrik di e-KKN'!$I$4*'Rekap Nilai Rubrik di e-KKN'!I23+'Rekap Nilai Rubrik di e-KKN'!$K$4*'Rekap Nilai Rubrik di e-KKN'!K23+'Rekap Nilai Rubrik di e-KKN'!$J$4*'Rekap Nilai Rubrik di e-KKN'!J23)/('Rekap Nilai Rubrik di e-KKN'!$I$4+'Rekap Nilai Rubrik di e-KKN'!$K$4+'Rekap Nilai Rubrik di e-KKN'!$J$4)</f>
        <v>0</v>
      </c>
      <c r="I23" s="7">
        <f>('Rekap Nilai Rubrik di e-KKN'!$L$4*'Rekap Nilai Rubrik di e-KKN'!L23+'Rekap Nilai Rubrik di e-KKN'!$M$4*'Rekap Nilai Rubrik di e-KKN'!M23+'Rekap Nilai Rubrik di e-KKN'!$N$4*'Rekap Nilai Rubrik di e-KKN'!N23)/('Rekap Nilai Rubrik di e-KKN'!$L$4+'Rekap Nilai Rubrik di e-KKN'!$M$4+'Rekap Nilai Rubrik di e-KKN'!$N$4)</f>
        <v>0</v>
      </c>
      <c r="J23" s="7">
        <f>('Rekap Nilai Rubrik di e-KKN'!$P$4*'Rekap Nilai Rubrik di e-KKN'!P23+'Rekap Nilai Rubrik di e-KKN'!$Q$4*'Rekap Nilai Rubrik di e-KKN'!Q23+'Rekap Nilai Rubrik di e-KKN'!$O$4*'Rekap Nilai Rubrik di e-KKN'!O23)/('Rekap Nilai Rubrik di e-KKN'!$P$4+'Rekap Nilai Rubrik di e-KKN'!$Q$4+'Rekap Nilai Rubrik di e-KKN'!$O$4)</f>
        <v>0</v>
      </c>
      <c r="K23" s="7">
        <f t="shared" si="0"/>
        <v>0</v>
      </c>
      <c r="L23" s="8" t="str">
        <f t="shared" si="1"/>
        <v>E</v>
      </c>
      <c r="M23" s="7" t="str">
        <f t="shared" si="2"/>
        <v>0</v>
      </c>
    </row>
    <row r="24" spans="1:13" ht="28.5" customHeight="1">
      <c r="A24" s="9">
        <f>COVER!A85</f>
        <v>20</v>
      </c>
      <c r="B24" s="35">
        <f>COVER!C85</f>
        <v>0</v>
      </c>
      <c r="C24" s="8">
        <f>COVER!B85</f>
        <v>0</v>
      </c>
      <c r="D24" s="60">
        <f>COVER!E85</f>
        <v>0</v>
      </c>
      <c r="E24" s="60">
        <f>COVER!F85</f>
        <v>0</v>
      </c>
      <c r="F24" s="7">
        <f>(('Rekap Nilai Rubrik di e-KKN'!$F$4*'Rekap Nilai Rubrik di e-KKN'!F24))/'Rekap Nilai Rubrik di e-KKN'!$F$4</f>
        <v>0</v>
      </c>
      <c r="G24" s="7">
        <f>('Rekap Nilai Rubrik di e-KKN'!$G$4*'Rekap Nilai Rubrik di e-KKN'!G24+'Rekap Nilai Rubrik di e-KKN'!$H$4*'Rekap Nilai Rubrik di e-KKN'!H24)/('Rekap Nilai Rubrik di e-KKN'!$G$4+'Rekap Nilai Rubrik di e-KKN'!$H$4)</f>
        <v>0</v>
      </c>
      <c r="H24" s="7">
        <f>('Rekap Nilai Rubrik di e-KKN'!$I$4*'Rekap Nilai Rubrik di e-KKN'!I24+'Rekap Nilai Rubrik di e-KKN'!$K$4*'Rekap Nilai Rubrik di e-KKN'!K24+'Rekap Nilai Rubrik di e-KKN'!$J$4*'Rekap Nilai Rubrik di e-KKN'!J24)/('Rekap Nilai Rubrik di e-KKN'!$I$4+'Rekap Nilai Rubrik di e-KKN'!$K$4+'Rekap Nilai Rubrik di e-KKN'!$J$4)</f>
        <v>0</v>
      </c>
      <c r="I24" s="7">
        <f>('Rekap Nilai Rubrik di e-KKN'!$L$4*'Rekap Nilai Rubrik di e-KKN'!L24+'Rekap Nilai Rubrik di e-KKN'!$M$4*'Rekap Nilai Rubrik di e-KKN'!M24+'Rekap Nilai Rubrik di e-KKN'!$N$4*'Rekap Nilai Rubrik di e-KKN'!N24)/('Rekap Nilai Rubrik di e-KKN'!$L$4+'Rekap Nilai Rubrik di e-KKN'!$M$4+'Rekap Nilai Rubrik di e-KKN'!$N$4)</f>
        <v>0</v>
      </c>
      <c r="J24" s="7">
        <f>('Rekap Nilai Rubrik di e-KKN'!$P$4*'Rekap Nilai Rubrik di e-KKN'!P24+'Rekap Nilai Rubrik di e-KKN'!$Q$4*'Rekap Nilai Rubrik di e-KKN'!Q24+'Rekap Nilai Rubrik di e-KKN'!$O$4*'Rekap Nilai Rubrik di e-KKN'!O24)/('Rekap Nilai Rubrik di e-KKN'!$P$4+'Rekap Nilai Rubrik di e-KKN'!$Q$4+'Rekap Nilai Rubrik di e-KKN'!$O$4)</f>
        <v>0</v>
      </c>
      <c r="K24" s="7">
        <f t="shared" si="0"/>
        <v>0</v>
      </c>
      <c r="L24" s="8" t="str">
        <f t="shared" si="1"/>
        <v>E</v>
      </c>
      <c r="M24" s="7" t="str">
        <f t="shared" si="2"/>
        <v>0</v>
      </c>
    </row>
    <row r="25" spans="1:13" ht="28.5" customHeight="1">
      <c r="A25" s="9">
        <f>COVER!A86</f>
        <v>21</v>
      </c>
      <c r="B25" s="35">
        <f>COVER!C86</f>
        <v>0</v>
      </c>
      <c r="C25" s="8">
        <f>COVER!B86</f>
        <v>0</v>
      </c>
      <c r="D25" s="60">
        <f>COVER!E86</f>
        <v>0</v>
      </c>
      <c r="E25" s="60">
        <f>COVER!F86</f>
        <v>0</v>
      </c>
      <c r="F25" s="7">
        <f>(('Rekap Nilai Rubrik di e-KKN'!$F$4*'Rekap Nilai Rubrik di e-KKN'!F25))/'Rekap Nilai Rubrik di e-KKN'!$F$4</f>
        <v>0</v>
      </c>
      <c r="G25" s="7">
        <f>('Rekap Nilai Rubrik di e-KKN'!$G$4*'Rekap Nilai Rubrik di e-KKN'!G25+'Rekap Nilai Rubrik di e-KKN'!$H$4*'Rekap Nilai Rubrik di e-KKN'!H25)/('Rekap Nilai Rubrik di e-KKN'!$G$4+'Rekap Nilai Rubrik di e-KKN'!$H$4)</f>
        <v>0</v>
      </c>
      <c r="H25" s="7">
        <f>('Rekap Nilai Rubrik di e-KKN'!$I$4*'Rekap Nilai Rubrik di e-KKN'!I25+'Rekap Nilai Rubrik di e-KKN'!$K$4*'Rekap Nilai Rubrik di e-KKN'!K25+'Rekap Nilai Rubrik di e-KKN'!$J$4*'Rekap Nilai Rubrik di e-KKN'!J25)/('Rekap Nilai Rubrik di e-KKN'!$I$4+'Rekap Nilai Rubrik di e-KKN'!$K$4+'Rekap Nilai Rubrik di e-KKN'!$J$4)</f>
        <v>0</v>
      </c>
      <c r="I25" s="7">
        <f>('Rekap Nilai Rubrik di e-KKN'!$L$4*'Rekap Nilai Rubrik di e-KKN'!L25+'Rekap Nilai Rubrik di e-KKN'!$M$4*'Rekap Nilai Rubrik di e-KKN'!M25+'Rekap Nilai Rubrik di e-KKN'!$N$4*'Rekap Nilai Rubrik di e-KKN'!N25)/('Rekap Nilai Rubrik di e-KKN'!$L$4+'Rekap Nilai Rubrik di e-KKN'!$M$4+'Rekap Nilai Rubrik di e-KKN'!$N$4)</f>
        <v>0</v>
      </c>
      <c r="J25" s="7">
        <f>('Rekap Nilai Rubrik di e-KKN'!$P$4*'Rekap Nilai Rubrik di e-KKN'!P25+'Rekap Nilai Rubrik di e-KKN'!$Q$4*'Rekap Nilai Rubrik di e-KKN'!Q25+'Rekap Nilai Rubrik di e-KKN'!$O$4*'Rekap Nilai Rubrik di e-KKN'!O25)/('Rekap Nilai Rubrik di e-KKN'!$P$4+'Rekap Nilai Rubrik di e-KKN'!$Q$4+'Rekap Nilai Rubrik di e-KKN'!$O$4)</f>
        <v>0</v>
      </c>
      <c r="K25" s="7">
        <f t="shared" si="0"/>
        <v>0</v>
      </c>
      <c r="L25" s="8" t="str">
        <f t="shared" si="1"/>
        <v>E</v>
      </c>
      <c r="M25" s="7" t="str">
        <f t="shared" si="2"/>
        <v>0</v>
      </c>
    </row>
    <row r="26" spans="1:13" ht="28.5" customHeight="1">
      <c r="A26" s="9">
        <f>COVER!A87</f>
        <v>22</v>
      </c>
      <c r="B26" s="35">
        <f>COVER!C87</f>
        <v>0</v>
      </c>
      <c r="C26" s="8">
        <f>COVER!B87</f>
        <v>0</v>
      </c>
      <c r="D26" s="60">
        <f>COVER!E87</f>
        <v>0</v>
      </c>
      <c r="E26" s="60">
        <f>COVER!F87</f>
        <v>0</v>
      </c>
      <c r="F26" s="7">
        <f>(('Rekap Nilai Rubrik di e-KKN'!$F$4*'Rekap Nilai Rubrik di e-KKN'!F26))/'Rekap Nilai Rubrik di e-KKN'!$F$4</f>
        <v>0</v>
      </c>
      <c r="G26" s="7">
        <f>('Rekap Nilai Rubrik di e-KKN'!$G$4*'Rekap Nilai Rubrik di e-KKN'!G26+'Rekap Nilai Rubrik di e-KKN'!$H$4*'Rekap Nilai Rubrik di e-KKN'!H26)/('Rekap Nilai Rubrik di e-KKN'!$G$4+'Rekap Nilai Rubrik di e-KKN'!$H$4)</f>
        <v>0</v>
      </c>
      <c r="H26" s="7">
        <f>('Rekap Nilai Rubrik di e-KKN'!$I$4*'Rekap Nilai Rubrik di e-KKN'!I26+'Rekap Nilai Rubrik di e-KKN'!$K$4*'Rekap Nilai Rubrik di e-KKN'!K26+'Rekap Nilai Rubrik di e-KKN'!$J$4*'Rekap Nilai Rubrik di e-KKN'!J26)/('Rekap Nilai Rubrik di e-KKN'!$I$4+'Rekap Nilai Rubrik di e-KKN'!$K$4+'Rekap Nilai Rubrik di e-KKN'!$J$4)</f>
        <v>0</v>
      </c>
      <c r="I26" s="7">
        <f>('Rekap Nilai Rubrik di e-KKN'!$L$4*'Rekap Nilai Rubrik di e-KKN'!L26+'Rekap Nilai Rubrik di e-KKN'!$M$4*'Rekap Nilai Rubrik di e-KKN'!M26+'Rekap Nilai Rubrik di e-KKN'!$N$4*'Rekap Nilai Rubrik di e-KKN'!N26)/('Rekap Nilai Rubrik di e-KKN'!$L$4+'Rekap Nilai Rubrik di e-KKN'!$M$4+'Rekap Nilai Rubrik di e-KKN'!$N$4)</f>
        <v>0</v>
      </c>
      <c r="J26" s="7">
        <f>('Rekap Nilai Rubrik di e-KKN'!$P$4*'Rekap Nilai Rubrik di e-KKN'!P26+'Rekap Nilai Rubrik di e-KKN'!$Q$4*'Rekap Nilai Rubrik di e-KKN'!Q26+'Rekap Nilai Rubrik di e-KKN'!$O$4*'Rekap Nilai Rubrik di e-KKN'!O26)/('Rekap Nilai Rubrik di e-KKN'!$P$4+'Rekap Nilai Rubrik di e-KKN'!$Q$4+'Rekap Nilai Rubrik di e-KKN'!$O$4)</f>
        <v>0</v>
      </c>
      <c r="K26" s="7">
        <f t="shared" si="0"/>
        <v>0</v>
      </c>
      <c r="L26" s="8" t="str">
        <f t="shared" si="1"/>
        <v>E</v>
      </c>
      <c r="M26" s="7" t="str">
        <f t="shared" si="2"/>
        <v>0</v>
      </c>
    </row>
    <row r="27" spans="1:13" ht="28.5" customHeight="1">
      <c r="A27" s="9">
        <f>COVER!A88</f>
        <v>23</v>
      </c>
      <c r="B27" s="35">
        <f>COVER!C88</f>
        <v>0</v>
      </c>
      <c r="C27" s="8">
        <f>COVER!B88</f>
        <v>0</v>
      </c>
      <c r="D27" s="60">
        <f>COVER!E88</f>
        <v>0</v>
      </c>
      <c r="E27" s="60">
        <f>COVER!F88</f>
        <v>0</v>
      </c>
      <c r="F27" s="7">
        <f>(('Rekap Nilai Rubrik di e-KKN'!$F$4*'Rekap Nilai Rubrik di e-KKN'!F27))/'Rekap Nilai Rubrik di e-KKN'!$F$4</f>
        <v>0</v>
      </c>
      <c r="G27" s="7">
        <f>('Rekap Nilai Rubrik di e-KKN'!$G$4*'Rekap Nilai Rubrik di e-KKN'!G27+'Rekap Nilai Rubrik di e-KKN'!$H$4*'Rekap Nilai Rubrik di e-KKN'!H27)/('Rekap Nilai Rubrik di e-KKN'!$G$4+'Rekap Nilai Rubrik di e-KKN'!$H$4)</f>
        <v>0</v>
      </c>
      <c r="H27" s="7">
        <f>('Rekap Nilai Rubrik di e-KKN'!$I$4*'Rekap Nilai Rubrik di e-KKN'!I27+'Rekap Nilai Rubrik di e-KKN'!$K$4*'Rekap Nilai Rubrik di e-KKN'!K27+'Rekap Nilai Rubrik di e-KKN'!$J$4*'Rekap Nilai Rubrik di e-KKN'!J27)/('Rekap Nilai Rubrik di e-KKN'!$I$4+'Rekap Nilai Rubrik di e-KKN'!$K$4+'Rekap Nilai Rubrik di e-KKN'!$J$4)</f>
        <v>0</v>
      </c>
      <c r="I27" s="7">
        <f>('Rekap Nilai Rubrik di e-KKN'!$L$4*'Rekap Nilai Rubrik di e-KKN'!L27+'Rekap Nilai Rubrik di e-KKN'!$M$4*'Rekap Nilai Rubrik di e-KKN'!M27+'Rekap Nilai Rubrik di e-KKN'!$N$4*'Rekap Nilai Rubrik di e-KKN'!N27)/('Rekap Nilai Rubrik di e-KKN'!$L$4+'Rekap Nilai Rubrik di e-KKN'!$M$4+'Rekap Nilai Rubrik di e-KKN'!$N$4)</f>
        <v>0</v>
      </c>
      <c r="J27" s="7">
        <f>('Rekap Nilai Rubrik di e-KKN'!$P$4*'Rekap Nilai Rubrik di e-KKN'!P27+'Rekap Nilai Rubrik di e-KKN'!$Q$4*'Rekap Nilai Rubrik di e-KKN'!Q27+'Rekap Nilai Rubrik di e-KKN'!$O$4*'Rekap Nilai Rubrik di e-KKN'!O27)/('Rekap Nilai Rubrik di e-KKN'!$P$4+'Rekap Nilai Rubrik di e-KKN'!$Q$4+'Rekap Nilai Rubrik di e-KKN'!$O$4)</f>
        <v>0</v>
      </c>
      <c r="K27" s="7">
        <f t="shared" si="0"/>
        <v>0</v>
      </c>
      <c r="L27" s="8" t="str">
        <f t="shared" si="1"/>
        <v>E</v>
      </c>
      <c r="M27" s="7" t="str">
        <f t="shared" si="2"/>
        <v>0</v>
      </c>
    </row>
    <row r="28" spans="1:13" ht="28.5" customHeight="1">
      <c r="A28" s="9">
        <f>COVER!A89</f>
        <v>24</v>
      </c>
      <c r="B28" s="35">
        <f>COVER!C89</f>
        <v>0</v>
      </c>
      <c r="C28" s="8">
        <f>COVER!B89</f>
        <v>0</v>
      </c>
      <c r="D28" s="60">
        <f>COVER!E89</f>
        <v>0</v>
      </c>
      <c r="E28" s="60">
        <f>COVER!F89</f>
        <v>0</v>
      </c>
      <c r="F28" s="7">
        <f>(('Rekap Nilai Rubrik di e-KKN'!$F$4*'Rekap Nilai Rubrik di e-KKN'!F28))/'Rekap Nilai Rubrik di e-KKN'!$F$4</f>
        <v>0</v>
      </c>
      <c r="G28" s="7">
        <f>('Rekap Nilai Rubrik di e-KKN'!$G$4*'Rekap Nilai Rubrik di e-KKN'!G28+'Rekap Nilai Rubrik di e-KKN'!$H$4*'Rekap Nilai Rubrik di e-KKN'!H28)/('Rekap Nilai Rubrik di e-KKN'!$G$4+'Rekap Nilai Rubrik di e-KKN'!$H$4)</f>
        <v>0</v>
      </c>
      <c r="H28" s="7">
        <f>('Rekap Nilai Rubrik di e-KKN'!$I$4*'Rekap Nilai Rubrik di e-KKN'!I28+'Rekap Nilai Rubrik di e-KKN'!$K$4*'Rekap Nilai Rubrik di e-KKN'!K28+'Rekap Nilai Rubrik di e-KKN'!$J$4*'Rekap Nilai Rubrik di e-KKN'!J28)/('Rekap Nilai Rubrik di e-KKN'!$I$4+'Rekap Nilai Rubrik di e-KKN'!$K$4+'Rekap Nilai Rubrik di e-KKN'!$J$4)</f>
        <v>0</v>
      </c>
      <c r="I28" s="7">
        <f>('Rekap Nilai Rubrik di e-KKN'!$L$4*'Rekap Nilai Rubrik di e-KKN'!L28+'Rekap Nilai Rubrik di e-KKN'!$M$4*'Rekap Nilai Rubrik di e-KKN'!M28+'Rekap Nilai Rubrik di e-KKN'!$N$4*'Rekap Nilai Rubrik di e-KKN'!N28)/('Rekap Nilai Rubrik di e-KKN'!$L$4+'Rekap Nilai Rubrik di e-KKN'!$M$4+'Rekap Nilai Rubrik di e-KKN'!$N$4)</f>
        <v>0</v>
      </c>
      <c r="J28" s="7">
        <f>('Rekap Nilai Rubrik di e-KKN'!$P$4*'Rekap Nilai Rubrik di e-KKN'!P28+'Rekap Nilai Rubrik di e-KKN'!$Q$4*'Rekap Nilai Rubrik di e-KKN'!Q28+'Rekap Nilai Rubrik di e-KKN'!$O$4*'Rekap Nilai Rubrik di e-KKN'!O28)/('Rekap Nilai Rubrik di e-KKN'!$P$4+'Rekap Nilai Rubrik di e-KKN'!$Q$4+'Rekap Nilai Rubrik di e-KKN'!$O$4)</f>
        <v>0</v>
      </c>
      <c r="K28" s="7">
        <f t="shared" si="0"/>
        <v>0</v>
      </c>
      <c r="L28" s="8" t="str">
        <f t="shared" si="1"/>
        <v>E</v>
      </c>
      <c r="M28" s="7" t="str">
        <f t="shared" si="2"/>
        <v>0</v>
      </c>
    </row>
    <row r="29" spans="1:13" ht="28.5" customHeight="1">
      <c r="A29" s="9">
        <f>COVER!A90</f>
        <v>25</v>
      </c>
      <c r="B29" s="35">
        <f>COVER!C90</f>
        <v>0</v>
      </c>
      <c r="C29" s="8">
        <f>COVER!B90</f>
        <v>0</v>
      </c>
      <c r="D29" s="60">
        <f>COVER!E90</f>
        <v>0</v>
      </c>
      <c r="E29" s="60">
        <f>COVER!F90</f>
        <v>0</v>
      </c>
      <c r="F29" s="7">
        <f>(('Rekap Nilai Rubrik di e-KKN'!$F$4*'Rekap Nilai Rubrik di e-KKN'!F29))/'Rekap Nilai Rubrik di e-KKN'!$F$4</f>
        <v>0</v>
      </c>
      <c r="G29" s="7">
        <f>('Rekap Nilai Rubrik di e-KKN'!$G$4*'Rekap Nilai Rubrik di e-KKN'!G29+'Rekap Nilai Rubrik di e-KKN'!$H$4*'Rekap Nilai Rubrik di e-KKN'!H29)/('Rekap Nilai Rubrik di e-KKN'!$G$4+'Rekap Nilai Rubrik di e-KKN'!$H$4)</f>
        <v>0</v>
      </c>
      <c r="H29" s="7">
        <f>('Rekap Nilai Rubrik di e-KKN'!$I$4*'Rekap Nilai Rubrik di e-KKN'!I29+'Rekap Nilai Rubrik di e-KKN'!$K$4*'Rekap Nilai Rubrik di e-KKN'!K29+'Rekap Nilai Rubrik di e-KKN'!$J$4*'Rekap Nilai Rubrik di e-KKN'!J29)/('Rekap Nilai Rubrik di e-KKN'!$I$4+'Rekap Nilai Rubrik di e-KKN'!$K$4+'Rekap Nilai Rubrik di e-KKN'!$J$4)</f>
        <v>0</v>
      </c>
      <c r="I29" s="7">
        <f>('Rekap Nilai Rubrik di e-KKN'!$L$4*'Rekap Nilai Rubrik di e-KKN'!L29+'Rekap Nilai Rubrik di e-KKN'!$M$4*'Rekap Nilai Rubrik di e-KKN'!M29+'Rekap Nilai Rubrik di e-KKN'!$N$4*'Rekap Nilai Rubrik di e-KKN'!N29)/('Rekap Nilai Rubrik di e-KKN'!$L$4+'Rekap Nilai Rubrik di e-KKN'!$M$4+'Rekap Nilai Rubrik di e-KKN'!$N$4)</f>
        <v>0</v>
      </c>
      <c r="J29" s="7">
        <f>('Rekap Nilai Rubrik di e-KKN'!$P$4*'Rekap Nilai Rubrik di e-KKN'!P29+'Rekap Nilai Rubrik di e-KKN'!$Q$4*'Rekap Nilai Rubrik di e-KKN'!Q29+'Rekap Nilai Rubrik di e-KKN'!$O$4*'Rekap Nilai Rubrik di e-KKN'!O29)/('Rekap Nilai Rubrik di e-KKN'!$P$4+'Rekap Nilai Rubrik di e-KKN'!$Q$4+'Rekap Nilai Rubrik di e-KKN'!$O$4)</f>
        <v>0</v>
      </c>
      <c r="K29" s="7">
        <f t="shared" si="0"/>
        <v>0</v>
      </c>
      <c r="L29" s="8" t="str">
        <f t="shared" si="1"/>
        <v>E</v>
      </c>
      <c r="M29" s="7" t="str">
        <f t="shared" si="2"/>
        <v>0</v>
      </c>
    </row>
    <row r="30" spans="1:13" ht="28.5" customHeight="1">
      <c r="A30" s="9">
        <f>COVER!A91</f>
        <v>26</v>
      </c>
      <c r="B30" s="35">
        <f>COVER!C91</f>
        <v>0</v>
      </c>
      <c r="C30" s="8">
        <f>COVER!B91</f>
        <v>0</v>
      </c>
      <c r="D30" s="60">
        <f>COVER!E91</f>
        <v>0</v>
      </c>
      <c r="E30" s="60">
        <f>COVER!F91</f>
        <v>0</v>
      </c>
      <c r="F30" s="7">
        <f>(('Rekap Nilai Rubrik di e-KKN'!$F$4*'Rekap Nilai Rubrik di e-KKN'!F30))/'Rekap Nilai Rubrik di e-KKN'!$F$4</f>
        <v>0</v>
      </c>
      <c r="G30" s="7">
        <f>('Rekap Nilai Rubrik di e-KKN'!$G$4*'Rekap Nilai Rubrik di e-KKN'!G30+'Rekap Nilai Rubrik di e-KKN'!$H$4*'Rekap Nilai Rubrik di e-KKN'!H30)/('Rekap Nilai Rubrik di e-KKN'!$G$4+'Rekap Nilai Rubrik di e-KKN'!$H$4)</f>
        <v>0</v>
      </c>
      <c r="H30" s="7">
        <f>('Rekap Nilai Rubrik di e-KKN'!$I$4*'Rekap Nilai Rubrik di e-KKN'!I30+'Rekap Nilai Rubrik di e-KKN'!$K$4*'Rekap Nilai Rubrik di e-KKN'!K30+'Rekap Nilai Rubrik di e-KKN'!$J$4*'Rekap Nilai Rubrik di e-KKN'!J30)/('Rekap Nilai Rubrik di e-KKN'!$I$4+'Rekap Nilai Rubrik di e-KKN'!$K$4+'Rekap Nilai Rubrik di e-KKN'!$J$4)</f>
        <v>0</v>
      </c>
      <c r="I30" s="7">
        <f>('Rekap Nilai Rubrik di e-KKN'!$L$4*'Rekap Nilai Rubrik di e-KKN'!L30+'Rekap Nilai Rubrik di e-KKN'!$M$4*'Rekap Nilai Rubrik di e-KKN'!M30+'Rekap Nilai Rubrik di e-KKN'!$N$4*'Rekap Nilai Rubrik di e-KKN'!N30)/('Rekap Nilai Rubrik di e-KKN'!$L$4+'Rekap Nilai Rubrik di e-KKN'!$M$4+'Rekap Nilai Rubrik di e-KKN'!$N$4)</f>
        <v>0</v>
      </c>
      <c r="J30" s="7">
        <f>('Rekap Nilai Rubrik di e-KKN'!$P$4*'Rekap Nilai Rubrik di e-KKN'!P30+'Rekap Nilai Rubrik di e-KKN'!$Q$4*'Rekap Nilai Rubrik di e-KKN'!Q30+'Rekap Nilai Rubrik di e-KKN'!$O$4*'Rekap Nilai Rubrik di e-KKN'!O30)/('Rekap Nilai Rubrik di e-KKN'!$P$4+'Rekap Nilai Rubrik di e-KKN'!$Q$4+'Rekap Nilai Rubrik di e-KKN'!$O$4)</f>
        <v>0</v>
      </c>
      <c r="K30" s="7">
        <f t="shared" si="0"/>
        <v>0</v>
      </c>
      <c r="L30" s="8" t="str">
        <f t="shared" si="1"/>
        <v>E</v>
      </c>
      <c r="M30" s="7" t="str">
        <f t="shared" si="2"/>
        <v>0</v>
      </c>
    </row>
    <row r="31" spans="1:13" ht="28.5" customHeight="1">
      <c r="A31" s="9">
        <f>COVER!A92</f>
        <v>27</v>
      </c>
      <c r="B31" s="35">
        <f>COVER!C92</f>
        <v>0</v>
      </c>
      <c r="C31" s="8">
        <f>COVER!B92</f>
        <v>0</v>
      </c>
      <c r="D31" s="60">
        <f>COVER!E92</f>
        <v>0</v>
      </c>
      <c r="E31" s="60">
        <f>COVER!F92</f>
        <v>0</v>
      </c>
      <c r="F31" s="7">
        <f>(('Rekap Nilai Rubrik di e-KKN'!$F$4*'Rekap Nilai Rubrik di e-KKN'!F31))/'Rekap Nilai Rubrik di e-KKN'!$F$4</f>
        <v>0</v>
      </c>
      <c r="G31" s="7">
        <f>('Rekap Nilai Rubrik di e-KKN'!$G$4*'Rekap Nilai Rubrik di e-KKN'!G31+'Rekap Nilai Rubrik di e-KKN'!$H$4*'Rekap Nilai Rubrik di e-KKN'!H31)/('Rekap Nilai Rubrik di e-KKN'!$G$4+'Rekap Nilai Rubrik di e-KKN'!$H$4)</f>
        <v>0</v>
      </c>
      <c r="H31" s="7">
        <f>('Rekap Nilai Rubrik di e-KKN'!$I$4*'Rekap Nilai Rubrik di e-KKN'!I31+'Rekap Nilai Rubrik di e-KKN'!$K$4*'Rekap Nilai Rubrik di e-KKN'!K31+'Rekap Nilai Rubrik di e-KKN'!$J$4*'Rekap Nilai Rubrik di e-KKN'!J31)/('Rekap Nilai Rubrik di e-KKN'!$I$4+'Rekap Nilai Rubrik di e-KKN'!$K$4+'Rekap Nilai Rubrik di e-KKN'!$J$4)</f>
        <v>0</v>
      </c>
      <c r="I31" s="7">
        <f>('Rekap Nilai Rubrik di e-KKN'!$L$4*'Rekap Nilai Rubrik di e-KKN'!L31+'Rekap Nilai Rubrik di e-KKN'!$M$4*'Rekap Nilai Rubrik di e-KKN'!M31+'Rekap Nilai Rubrik di e-KKN'!$N$4*'Rekap Nilai Rubrik di e-KKN'!N31)/('Rekap Nilai Rubrik di e-KKN'!$L$4+'Rekap Nilai Rubrik di e-KKN'!$M$4+'Rekap Nilai Rubrik di e-KKN'!$N$4)</f>
        <v>0</v>
      </c>
      <c r="J31" s="7">
        <f>('Rekap Nilai Rubrik di e-KKN'!$P$4*'Rekap Nilai Rubrik di e-KKN'!P31+'Rekap Nilai Rubrik di e-KKN'!$Q$4*'Rekap Nilai Rubrik di e-KKN'!Q31+'Rekap Nilai Rubrik di e-KKN'!$O$4*'Rekap Nilai Rubrik di e-KKN'!O31)/('Rekap Nilai Rubrik di e-KKN'!$P$4+'Rekap Nilai Rubrik di e-KKN'!$Q$4+'Rekap Nilai Rubrik di e-KKN'!$O$4)</f>
        <v>0</v>
      </c>
      <c r="K31" s="7">
        <f t="shared" si="0"/>
        <v>0</v>
      </c>
      <c r="L31" s="8" t="str">
        <f t="shared" si="1"/>
        <v>E</v>
      </c>
      <c r="M31" s="7" t="str">
        <f t="shared" si="2"/>
        <v>0</v>
      </c>
    </row>
  </sheetData>
  <sheetProtection algorithmName="SHA-512" hashValue="x3Ydm8afkFvrtVfaxjV6Sy1/XFmak/G8mauZ4l8lk/fZsQs5ZhOsF7l3W9gZr6zGi4o3D+fwhkvwp1eG9xGJdw==" saltValue="ByoFWHvzB3o6mu2sHg5gzg==" spinCount="100000" sheet="1" selectLockedCells="1" pivotTables="0" selectUnlockedCells="1"/>
  <mergeCells count="13">
    <mergeCell ref="A1:A4"/>
    <mergeCell ref="B1:B4"/>
    <mergeCell ref="C1:C4"/>
    <mergeCell ref="D1:D4"/>
    <mergeCell ref="E1:E4"/>
    <mergeCell ref="L1:L4"/>
    <mergeCell ref="M1:M4"/>
    <mergeCell ref="F1:F3"/>
    <mergeCell ref="G1:G3"/>
    <mergeCell ref="H1:H3"/>
    <mergeCell ref="I1:I3"/>
    <mergeCell ref="J1:J3"/>
    <mergeCell ref="K1:K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tabColor theme="5" tint="-0.249977111117893"/>
  </sheetPr>
  <dimension ref="A2:O35"/>
  <sheetViews>
    <sheetView zoomScale="85" zoomScaleNormal="85" workbookViewId="0">
      <selection activeCell="R11" sqref="R11"/>
    </sheetView>
  </sheetViews>
  <sheetFormatPr defaultRowHeight="15"/>
  <cols>
    <col min="1" max="1" width="4" bestFit="1" customWidth="1"/>
    <col min="2" max="2" width="20.5703125" customWidth="1"/>
    <col min="3" max="3" width="13" customWidth="1"/>
    <col min="4" max="15" width="10.7109375" customWidth="1"/>
  </cols>
  <sheetData>
    <row r="2" spans="1:15" ht="15.75">
      <c r="A2" s="101" t="s">
        <v>367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15.75">
      <c r="A3" s="101" t="s">
        <v>16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5" spans="1:15">
      <c r="A5" s="97" t="s">
        <v>24</v>
      </c>
      <c r="B5" s="97" t="s">
        <v>26</v>
      </c>
      <c r="C5" s="97" t="s">
        <v>25</v>
      </c>
      <c r="D5" s="97" t="s">
        <v>296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5">
      <c r="A6" s="97"/>
      <c r="B6" s="97"/>
      <c r="C6" s="97"/>
      <c r="D6" s="57" t="s">
        <v>351</v>
      </c>
      <c r="E6" s="97" t="s">
        <v>353</v>
      </c>
      <c r="F6" s="97"/>
      <c r="G6" s="97" t="s">
        <v>354</v>
      </c>
      <c r="H6" s="97"/>
      <c r="I6" s="97"/>
      <c r="J6" s="97" t="s">
        <v>357</v>
      </c>
      <c r="K6" s="97"/>
      <c r="L6" s="97"/>
      <c r="M6" s="98" t="s">
        <v>361</v>
      </c>
      <c r="N6" s="99"/>
      <c r="O6" s="100"/>
    </row>
    <row r="7" spans="1:15" ht="33.75">
      <c r="A7" s="97"/>
      <c r="B7" s="97"/>
      <c r="C7" s="97"/>
      <c r="D7" s="44" t="s">
        <v>360</v>
      </c>
      <c r="E7" s="44" t="s">
        <v>352</v>
      </c>
      <c r="F7" s="44" t="s">
        <v>295</v>
      </c>
      <c r="G7" s="44" t="s">
        <v>360</v>
      </c>
      <c r="H7" s="44" t="s">
        <v>356</v>
      </c>
      <c r="I7" s="44" t="s">
        <v>355</v>
      </c>
      <c r="J7" s="44" t="s">
        <v>360</v>
      </c>
      <c r="K7" s="44" t="s">
        <v>356</v>
      </c>
      <c r="L7" s="44" t="s">
        <v>358</v>
      </c>
      <c r="M7" s="44" t="s">
        <v>360</v>
      </c>
      <c r="N7" s="44" t="s">
        <v>359</v>
      </c>
      <c r="O7" s="44" t="s">
        <v>355</v>
      </c>
    </row>
    <row r="8" spans="1:15">
      <c r="A8" s="97"/>
      <c r="B8" s="97"/>
      <c r="C8" s="97"/>
      <c r="D8" s="45">
        <v>0.15</v>
      </c>
      <c r="E8" s="45">
        <v>0.1</v>
      </c>
      <c r="F8" s="45">
        <v>0.1</v>
      </c>
      <c r="G8" s="45">
        <v>0.05</v>
      </c>
      <c r="H8" s="45">
        <v>0.05</v>
      </c>
      <c r="I8" s="45">
        <v>0.25</v>
      </c>
      <c r="J8" s="45">
        <v>0.05</v>
      </c>
      <c r="K8" s="45">
        <v>0.05</v>
      </c>
      <c r="L8" s="45">
        <v>0.05</v>
      </c>
      <c r="M8" s="45">
        <v>0.05</v>
      </c>
      <c r="N8" s="45">
        <v>0.05</v>
      </c>
      <c r="O8" s="45">
        <v>0.05</v>
      </c>
    </row>
    <row r="9" spans="1:15" ht="30.75" customHeight="1">
      <c r="A9" s="9">
        <f>COVER!A66</f>
        <v>1</v>
      </c>
      <c r="B9" s="6" t="str">
        <f>'Rekap Nilai Rubrik di e-KKN'!B5</f>
        <v>ABDULLAH FARIS AULIA TOQHIR SARAGIH</v>
      </c>
      <c r="C9" s="8">
        <f>'Rekap Nilai Rubrik di e-KKN'!C5</f>
        <v>1610213023</v>
      </c>
      <c r="D9" s="7">
        <f>'Rekap Nilai Rubrik di e-KKN'!F5</f>
        <v>81.25</v>
      </c>
      <c r="E9" s="7">
        <f>'Rekap Nilai Rubrik di e-KKN'!G5</f>
        <v>90</v>
      </c>
      <c r="F9" s="7">
        <f>'Rekap Nilai Rubrik di e-KKN'!H5</f>
        <v>87.5</v>
      </c>
      <c r="G9" s="7">
        <f>'Rekap Nilai Rubrik di e-KKN'!I5</f>
        <v>75</v>
      </c>
      <c r="H9" s="7">
        <f>'Rekap Nilai Rubrik di e-KKN'!J5</f>
        <v>87.5</v>
      </c>
      <c r="I9" s="7">
        <f>'Rekap Nilai Rubrik di e-KKN'!K5</f>
        <v>87.5</v>
      </c>
      <c r="J9" s="7">
        <f>'Rekap Nilai Rubrik di e-KKN'!L5</f>
        <v>75</v>
      </c>
      <c r="K9" s="7">
        <f>'Rekap Nilai Rubrik di e-KKN'!M5</f>
        <v>87.5</v>
      </c>
      <c r="L9" s="7">
        <f>'Rekap Nilai Rubrik di e-KKN'!N5</f>
        <v>85</v>
      </c>
      <c r="M9" s="7">
        <f>'Rekap Nilai Rubrik di e-KKN'!O5</f>
        <v>75</v>
      </c>
      <c r="N9" s="7">
        <f>'Rekap Nilai Rubrik di e-KKN'!P5</f>
        <v>75</v>
      </c>
      <c r="O9" s="7">
        <f>'Rekap Nilai Rubrik di e-KKN'!Q5</f>
        <v>83.333333333333343</v>
      </c>
    </row>
    <row r="10" spans="1:15" ht="30.75" customHeight="1">
      <c r="A10" s="9">
        <f>COVER!A67</f>
        <v>2</v>
      </c>
      <c r="B10" s="6" t="str">
        <f>'Rekap Nilai Rubrik di e-KKN'!B6</f>
        <v>ADETIA LESTARI</v>
      </c>
      <c r="C10" s="8">
        <f>'Rekap Nilai Rubrik di e-KKN'!C6</f>
        <v>1610862019</v>
      </c>
      <c r="D10" s="7">
        <f>'Rekap Nilai Rubrik di e-KKN'!F6</f>
        <v>86.25</v>
      </c>
      <c r="E10" s="7">
        <f>'Rekap Nilai Rubrik di e-KKN'!G6</f>
        <v>90</v>
      </c>
      <c r="F10" s="7">
        <f>'Rekap Nilai Rubrik di e-KKN'!H6</f>
        <v>87.5</v>
      </c>
      <c r="G10" s="7">
        <f>'Rekap Nilai Rubrik di e-KKN'!I6</f>
        <v>93.75</v>
      </c>
      <c r="H10" s="7">
        <f>'Rekap Nilai Rubrik di e-KKN'!J6</f>
        <v>100</v>
      </c>
      <c r="I10" s="7">
        <f>'Rekap Nilai Rubrik di e-KKN'!K6</f>
        <v>87.5</v>
      </c>
      <c r="J10" s="7">
        <f>'Rekap Nilai Rubrik di e-KKN'!L6</f>
        <v>75</v>
      </c>
      <c r="K10" s="7">
        <f>'Rekap Nilai Rubrik di e-KKN'!M6</f>
        <v>100</v>
      </c>
      <c r="L10" s="7">
        <f>'Rekap Nilai Rubrik di e-KKN'!N6</f>
        <v>100</v>
      </c>
      <c r="M10" s="7">
        <f>'Rekap Nilai Rubrik di e-KKN'!O6</f>
        <v>75</v>
      </c>
      <c r="N10" s="7">
        <f>'Rekap Nilai Rubrik di e-KKN'!P6</f>
        <v>87.5</v>
      </c>
      <c r="O10" s="7">
        <f>'Rekap Nilai Rubrik di e-KKN'!Q6</f>
        <v>83.333333333333343</v>
      </c>
    </row>
    <row r="11" spans="1:15" ht="30.75" customHeight="1">
      <c r="A11" s="9">
        <f>COVER!A68</f>
        <v>3</v>
      </c>
      <c r="B11" s="6" t="str">
        <f>'Rekap Nilai Rubrik di e-KKN'!B7</f>
        <v>ABDULLAH FARIS AULIA</v>
      </c>
      <c r="C11" s="8">
        <f>'Rekap Nilai Rubrik di e-KKN'!C7</f>
        <v>1610862010</v>
      </c>
      <c r="D11" s="7">
        <f>'Rekap Nilai Rubrik di e-KKN'!F7</f>
        <v>0</v>
      </c>
      <c r="E11" s="7">
        <f>'Rekap Nilai Rubrik di e-KKN'!G7</f>
        <v>0</v>
      </c>
      <c r="F11" s="7">
        <f>'Rekap Nilai Rubrik di e-KKN'!H7</f>
        <v>0</v>
      </c>
      <c r="G11" s="7">
        <f>'Rekap Nilai Rubrik di e-KKN'!I7</f>
        <v>0</v>
      </c>
      <c r="H11" s="7">
        <f>'Rekap Nilai Rubrik di e-KKN'!J7</f>
        <v>0</v>
      </c>
      <c r="I11" s="7">
        <f>'Rekap Nilai Rubrik di e-KKN'!K7</f>
        <v>12.5</v>
      </c>
      <c r="J11" s="7">
        <f>'Rekap Nilai Rubrik di e-KKN'!L7</f>
        <v>0</v>
      </c>
      <c r="K11" s="7">
        <f>'Rekap Nilai Rubrik di e-KKN'!M7</f>
        <v>0</v>
      </c>
      <c r="L11" s="7">
        <f>'Rekap Nilai Rubrik di e-KKN'!N7</f>
        <v>0</v>
      </c>
      <c r="M11" s="7">
        <f>'Rekap Nilai Rubrik di e-KKN'!O7</f>
        <v>0</v>
      </c>
      <c r="N11" s="7">
        <f>'Rekap Nilai Rubrik di e-KKN'!P7</f>
        <v>0</v>
      </c>
      <c r="O11" s="7">
        <f>'Rekap Nilai Rubrik di e-KKN'!Q7</f>
        <v>0</v>
      </c>
    </row>
    <row r="12" spans="1:15" ht="30.75" customHeight="1">
      <c r="A12" s="9">
        <f>COVER!A69</f>
        <v>4</v>
      </c>
      <c r="B12" s="6" t="str">
        <f>'Rekap Nilai Rubrik di e-KKN'!B8</f>
        <v>ABDULLAH FARIS AULIA TOQHIR SARAGIH</v>
      </c>
      <c r="C12" s="8">
        <f>'Rekap Nilai Rubrik di e-KKN'!C8</f>
        <v>0</v>
      </c>
      <c r="D12" s="7">
        <f>'Rekap Nilai Rubrik di e-KKN'!F8</f>
        <v>0</v>
      </c>
      <c r="E12" s="7">
        <f>'Rekap Nilai Rubrik di e-KKN'!G8</f>
        <v>0</v>
      </c>
      <c r="F12" s="7">
        <f>'Rekap Nilai Rubrik di e-KKN'!H8</f>
        <v>0</v>
      </c>
      <c r="G12" s="7">
        <f>'Rekap Nilai Rubrik di e-KKN'!I8</f>
        <v>0</v>
      </c>
      <c r="H12" s="7">
        <f>'Rekap Nilai Rubrik di e-KKN'!J8</f>
        <v>0</v>
      </c>
      <c r="I12" s="7">
        <f>'Rekap Nilai Rubrik di e-KKN'!K8</f>
        <v>0</v>
      </c>
      <c r="J12" s="7">
        <f>'Rekap Nilai Rubrik di e-KKN'!L8</f>
        <v>0</v>
      </c>
      <c r="K12" s="7">
        <f>'Rekap Nilai Rubrik di e-KKN'!M8</f>
        <v>0</v>
      </c>
      <c r="L12" s="7">
        <f>'Rekap Nilai Rubrik di e-KKN'!N8</f>
        <v>0</v>
      </c>
      <c r="M12" s="7">
        <f>'Rekap Nilai Rubrik di e-KKN'!O8</f>
        <v>0</v>
      </c>
      <c r="N12" s="7">
        <f>'Rekap Nilai Rubrik di e-KKN'!P8</f>
        <v>0</v>
      </c>
      <c r="O12" s="7">
        <f>'Rekap Nilai Rubrik di e-KKN'!Q8</f>
        <v>0</v>
      </c>
    </row>
    <row r="13" spans="1:15" ht="30.75" customHeight="1">
      <c r="A13" s="9">
        <f>COVER!A70</f>
        <v>5</v>
      </c>
      <c r="B13" s="6" t="str">
        <f>'Rekap Nilai Rubrik di e-KKN'!B9</f>
        <v>ADETIA LESTARI</v>
      </c>
      <c r="C13" s="8">
        <f>'Rekap Nilai Rubrik di e-KKN'!C9</f>
        <v>0</v>
      </c>
      <c r="D13" s="7">
        <f>'Rekap Nilai Rubrik di e-KKN'!F9</f>
        <v>0</v>
      </c>
      <c r="E13" s="7">
        <f>'Rekap Nilai Rubrik di e-KKN'!G9</f>
        <v>0</v>
      </c>
      <c r="F13" s="7">
        <f>'Rekap Nilai Rubrik di e-KKN'!H9</f>
        <v>0</v>
      </c>
      <c r="G13" s="7">
        <f>'Rekap Nilai Rubrik di e-KKN'!I9</f>
        <v>0</v>
      </c>
      <c r="H13" s="7">
        <f>'Rekap Nilai Rubrik di e-KKN'!J9</f>
        <v>0</v>
      </c>
      <c r="I13" s="7">
        <f>'Rekap Nilai Rubrik di e-KKN'!K9</f>
        <v>0</v>
      </c>
      <c r="J13" s="7">
        <f>'Rekap Nilai Rubrik di e-KKN'!L9</f>
        <v>0</v>
      </c>
      <c r="K13" s="7">
        <f>'Rekap Nilai Rubrik di e-KKN'!M9</f>
        <v>0</v>
      </c>
      <c r="L13" s="7">
        <f>'Rekap Nilai Rubrik di e-KKN'!N9</f>
        <v>0</v>
      </c>
      <c r="M13" s="7">
        <f>'Rekap Nilai Rubrik di e-KKN'!O9</f>
        <v>0</v>
      </c>
      <c r="N13" s="7">
        <f>'Rekap Nilai Rubrik di e-KKN'!P9</f>
        <v>0</v>
      </c>
      <c r="O13" s="7">
        <f>'Rekap Nilai Rubrik di e-KKN'!Q9</f>
        <v>0</v>
      </c>
    </row>
    <row r="14" spans="1:15" ht="30.75" customHeight="1">
      <c r="A14" s="9">
        <f>COVER!A71</f>
        <v>6</v>
      </c>
      <c r="B14" s="6" t="str">
        <f>'Rekap Nilai Rubrik di e-KKN'!B10</f>
        <v>ABDULLAH FARIS AULIA</v>
      </c>
      <c r="C14" s="8">
        <f>'Rekap Nilai Rubrik di e-KKN'!C10</f>
        <v>0</v>
      </c>
      <c r="D14" s="7">
        <f>'Rekap Nilai Rubrik di e-KKN'!F10</f>
        <v>0</v>
      </c>
      <c r="E14" s="7">
        <f>'Rekap Nilai Rubrik di e-KKN'!G10</f>
        <v>0</v>
      </c>
      <c r="F14" s="7">
        <f>'Rekap Nilai Rubrik di e-KKN'!H10</f>
        <v>0</v>
      </c>
      <c r="G14" s="7">
        <f>'Rekap Nilai Rubrik di e-KKN'!I10</f>
        <v>0</v>
      </c>
      <c r="H14" s="7">
        <f>'Rekap Nilai Rubrik di e-KKN'!J10</f>
        <v>0</v>
      </c>
      <c r="I14" s="7">
        <f>'Rekap Nilai Rubrik di e-KKN'!K10</f>
        <v>0</v>
      </c>
      <c r="J14" s="7">
        <f>'Rekap Nilai Rubrik di e-KKN'!L10</f>
        <v>0</v>
      </c>
      <c r="K14" s="7">
        <f>'Rekap Nilai Rubrik di e-KKN'!M10</f>
        <v>0</v>
      </c>
      <c r="L14" s="7">
        <f>'Rekap Nilai Rubrik di e-KKN'!N10</f>
        <v>0</v>
      </c>
      <c r="M14" s="7">
        <f>'Rekap Nilai Rubrik di e-KKN'!O10</f>
        <v>0</v>
      </c>
      <c r="N14" s="7">
        <f>'Rekap Nilai Rubrik di e-KKN'!P10</f>
        <v>0</v>
      </c>
      <c r="O14" s="7">
        <f>'Rekap Nilai Rubrik di e-KKN'!Q10</f>
        <v>0</v>
      </c>
    </row>
    <row r="15" spans="1:15" ht="30.75" customHeight="1">
      <c r="A15" s="9">
        <f>COVER!A72</f>
        <v>7</v>
      </c>
      <c r="B15" s="6" t="str">
        <f>'Rekap Nilai Rubrik di e-KKN'!B11</f>
        <v>ABDULLAH FARIS AULIA TOQHIR SARAGIH</v>
      </c>
      <c r="C15" s="8">
        <f>'Rekap Nilai Rubrik di e-KKN'!C11</f>
        <v>0</v>
      </c>
      <c r="D15" s="7">
        <f>'Rekap Nilai Rubrik di e-KKN'!F11</f>
        <v>0</v>
      </c>
      <c r="E15" s="7">
        <f>'Rekap Nilai Rubrik di e-KKN'!G11</f>
        <v>0</v>
      </c>
      <c r="F15" s="7">
        <f>'Rekap Nilai Rubrik di e-KKN'!H11</f>
        <v>0</v>
      </c>
      <c r="G15" s="7">
        <f>'Rekap Nilai Rubrik di e-KKN'!I11</f>
        <v>0</v>
      </c>
      <c r="H15" s="7">
        <f>'Rekap Nilai Rubrik di e-KKN'!J11</f>
        <v>0</v>
      </c>
      <c r="I15" s="7">
        <f>'Rekap Nilai Rubrik di e-KKN'!K11</f>
        <v>0</v>
      </c>
      <c r="J15" s="7">
        <f>'Rekap Nilai Rubrik di e-KKN'!L11</f>
        <v>0</v>
      </c>
      <c r="K15" s="7">
        <f>'Rekap Nilai Rubrik di e-KKN'!M11</f>
        <v>0</v>
      </c>
      <c r="L15" s="7">
        <f>'Rekap Nilai Rubrik di e-KKN'!N11</f>
        <v>0</v>
      </c>
      <c r="M15" s="7">
        <f>'Rekap Nilai Rubrik di e-KKN'!O11</f>
        <v>0</v>
      </c>
      <c r="N15" s="7">
        <f>'Rekap Nilai Rubrik di e-KKN'!P11</f>
        <v>0</v>
      </c>
      <c r="O15" s="7">
        <f>'Rekap Nilai Rubrik di e-KKN'!Q11</f>
        <v>0</v>
      </c>
    </row>
    <row r="16" spans="1:15" ht="30.75" customHeight="1">
      <c r="A16" s="9">
        <f>COVER!A73</f>
        <v>8</v>
      </c>
      <c r="B16" s="6" t="str">
        <f>'Rekap Nilai Rubrik di e-KKN'!B12</f>
        <v>ADETIA LESTARI</v>
      </c>
      <c r="C16" s="8">
        <f>'Rekap Nilai Rubrik di e-KKN'!C12</f>
        <v>0</v>
      </c>
      <c r="D16" s="7">
        <f>'Rekap Nilai Rubrik di e-KKN'!F12</f>
        <v>0</v>
      </c>
      <c r="E16" s="7">
        <f>'Rekap Nilai Rubrik di e-KKN'!G12</f>
        <v>0</v>
      </c>
      <c r="F16" s="7">
        <f>'Rekap Nilai Rubrik di e-KKN'!H12</f>
        <v>0</v>
      </c>
      <c r="G16" s="7">
        <f>'Rekap Nilai Rubrik di e-KKN'!I12</f>
        <v>0</v>
      </c>
      <c r="H16" s="7">
        <f>'Rekap Nilai Rubrik di e-KKN'!J12</f>
        <v>0</v>
      </c>
      <c r="I16" s="7">
        <f>'Rekap Nilai Rubrik di e-KKN'!K12</f>
        <v>0</v>
      </c>
      <c r="J16" s="7">
        <f>'Rekap Nilai Rubrik di e-KKN'!L12</f>
        <v>0</v>
      </c>
      <c r="K16" s="7">
        <f>'Rekap Nilai Rubrik di e-KKN'!M12</f>
        <v>0</v>
      </c>
      <c r="L16" s="7">
        <f>'Rekap Nilai Rubrik di e-KKN'!N12</f>
        <v>0</v>
      </c>
      <c r="M16" s="7">
        <f>'Rekap Nilai Rubrik di e-KKN'!O12</f>
        <v>0</v>
      </c>
      <c r="N16" s="7">
        <f>'Rekap Nilai Rubrik di e-KKN'!P12</f>
        <v>0</v>
      </c>
      <c r="O16" s="7">
        <f>'Rekap Nilai Rubrik di e-KKN'!Q12</f>
        <v>0</v>
      </c>
    </row>
    <row r="17" spans="1:15" ht="30.75" customHeight="1">
      <c r="A17" s="9">
        <f>COVER!A74</f>
        <v>9</v>
      </c>
      <c r="B17" s="6" t="str">
        <f>'Rekap Nilai Rubrik di e-KKN'!B13</f>
        <v>ABDULLAH FARIS AULIA</v>
      </c>
      <c r="C17" s="8">
        <f>'Rekap Nilai Rubrik di e-KKN'!C13</f>
        <v>0</v>
      </c>
      <c r="D17" s="7">
        <f>'Rekap Nilai Rubrik di e-KKN'!F13</f>
        <v>0</v>
      </c>
      <c r="E17" s="7">
        <f>'Rekap Nilai Rubrik di e-KKN'!G13</f>
        <v>0</v>
      </c>
      <c r="F17" s="7">
        <f>'Rekap Nilai Rubrik di e-KKN'!H13</f>
        <v>0</v>
      </c>
      <c r="G17" s="7">
        <f>'Rekap Nilai Rubrik di e-KKN'!I13</f>
        <v>0</v>
      </c>
      <c r="H17" s="7">
        <f>'Rekap Nilai Rubrik di e-KKN'!J13</f>
        <v>0</v>
      </c>
      <c r="I17" s="7">
        <f>'Rekap Nilai Rubrik di e-KKN'!K13</f>
        <v>0</v>
      </c>
      <c r="J17" s="7">
        <f>'Rekap Nilai Rubrik di e-KKN'!L13</f>
        <v>0</v>
      </c>
      <c r="K17" s="7">
        <f>'Rekap Nilai Rubrik di e-KKN'!M13</f>
        <v>0</v>
      </c>
      <c r="L17" s="7">
        <f>'Rekap Nilai Rubrik di e-KKN'!N13</f>
        <v>0</v>
      </c>
      <c r="M17" s="7">
        <f>'Rekap Nilai Rubrik di e-KKN'!O13</f>
        <v>0</v>
      </c>
      <c r="N17" s="7">
        <f>'Rekap Nilai Rubrik di e-KKN'!P13</f>
        <v>0</v>
      </c>
      <c r="O17" s="7">
        <f>'Rekap Nilai Rubrik di e-KKN'!Q13</f>
        <v>0</v>
      </c>
    </row>
    <row r="18" spans="1:15" ht="30.75" customHeight="1">
      <c r="A18" s="9">
        <f>COVER!A75</f>
        <v>10</v>
      </c>
      <c r="B18" s="6" t="str">
        <f>'Rekap Nilai Rubrik di e-KKN'!B14</f>
        <v>ABDULLAH FARIS AULIA TOQHIR SARAGIH</v>
      </c>
      <c r="C18" s="8">
        <f>'Rekap Nilai Rubrik di e-KKN'!C14</f>
        <v>0</v>
      </c>
      <c r="D18" s="7">
        <f>'Rekap Nilai Rubrik di e-KKN'!F14</f>
        <v>0</v>
      </c>
      <c r="E18" s="7">
        <f>'Rekap Nilai Rubrik di e-KKN'!G14</f>
        <v>0</v>
      </c>
      <c r="F18" s="7">
        <f>'Rekap Nilai Rubrik di e-KKN'!H14</f>
        <v>0</v>
      </c>
      <c r="G18" s="7">
        <f>'Rekap Nilai Rubrik di e-KKN'!I14</f>
        <v>0</v>
      </c>
      <c r="H18" s="7">
        <f>'Rekap Nilai Rubrik di e-KKN'!J14</f>
        <v>0</v>
      </c>
      <c r="I18" s="7">
        <f>'Rekap Nilai Rubrik di e-KKN'!K14</f>
        <v>0</v>
      </c>
      <c r="J18" s="7">
        <f>'Rekap Nilai Rubrik di e-KKN'!L14</f>
        <v>0</v>
      </c>
      <c r="K18" s="7">
        <f>'Rekap Nilai Rubrik di e-KKN'!M14</f>
        <v>0</v>
      </c>
      <c r="L18" s="7">
        <f>'Rekap Nilai Rubrik di e-KKN'!N14</f>
        <v>0</v>
      </c>
      <c r="M18" s="7">
        <f>'Rekap Nilai Rubrik di e-KKN'!O14</f>
        <v>0</v>
      </c>
      <c r="N18" s="7">
        <f>'Rekap Nilai Rubrik di e-KKN'!P14</f>
        <v>0</v>
      </c>
      <c r="O18" s="7">
        <f>'Rekap Nilai Rubrik di e-KKN'!Q14</f>
        <v>0</v>
      </c>
    </row>
    <row r="19" spans="1:15" ht="30.75" customHeight="1">
      <c r="A19" s="9">
        <f>COVER!A76</f>
        <v>11</v>
      </c>
      <c r="B19" s="6" t="str">
        <f>'Rekap Nilai Rubrik di e-KKN'!B15</f>
        <v>ADETIA LESTARI</v>
      </c>
      <c r="C19" s="8">
        <f>'Rekap Nilai Rubrik di e-KKN'!C15</f>
        <v>0</v>
      </c>
      <c r="D19" s="7">
        <f>'Rekap Nilai Rubrik di e-KKN'!F15</f>
        <v>0</v>
      </c>
      <c r="E19" s="7">
        <f>'Rekap Nilai Rubrik di e-KKN'!G15</f>
        <v>0</v>
      </c>
      <c r="F19" s="7">
        <f>'Rekap Nilai Rubrik di e-KKN'!H15</f>
        <v>0</v>
      </c>
      <c r="G19" s="7">
        <f>'Rekap Nilai Rubrik di e-KKN'!I15</f>
        <v>0</v>
      </c>
      <c r="H19" s="7">
        <f>'Rekap Nilai Rubrik di e-KKN'!J15</f>
        <v>0</v>
      </c>
      <c r="I19" s="7">
        <f>'Rekap Nilai Rubrik di e-KKN'!K15</f>
        <v>0</v>
      </c>
      <c r="J19" s="7">
        <f>'Rekap Nilai Rubrik di e-KKN'!L15</f>
        <v>0</v>
      </c>
      <c r="K19" s="7">
        <f>'Rekap Nilai Rubrik di e-KKN'!M15</f>
        <v>0</v>
      </c>
      <c r="L19" s="7">
        <f>'Rekap Nilai Rubrik di e-KKN'!N15</f>
        <v>0</v>
      </c>
      <c r="M19" s="7">
        <f>'Rekap Nilai Rubrik di e-KKN'!O15</f>
        <v>0</v>
      </c>
      <c r="N19" s="7">
        <f>'Rekap Nilai Rubrik di e-KKN'!P15</f>
        <v>0</v>
      </c>
      <c r="O19" s="7">
        <f>'Rekap Nilai Rubrik di e-KKN'!Q15</f>
        <v>0</v>
      </c>
    </row>
    <row r="20" spans="1:15" ht="30.75" customHeight="1">
      <c r="A20" s="9">
        <f>COVER!A77</f>
        <v>12</v>
      </c>
      <c r="B20" s="6">
        <f>'Rekap Nilai Rubrik di e-KKN'!B16</f>
        <v>0</v>
      </c>
      <c r="C20" s="8">
        <f>'Rekap Nilai Rubrik di e-KKN'!C16</f>
        <v>0</v>
      </c>
      <c r="D20" s="7">
        <f>'Rekap Nilai Rubrik di e-KKN'!F16</f>
        <v>0</v>
      </c>
      <c r="E20" s="7">
        <f>'Rekap Nilai Rubrik di e-KKN'!G16</f>
        <v>0</v>
      </c>
      <c r="F20" s="7">
        <f>'Rekap Nilai Rubrik di e-KKN'!H16</f>
        <v>0</v>
      </c>
      <c r="G20" s="7">
        <f>'Rekap Nilai Rubrik di e-KKN'!I16</f>
        <v>0</v>
      </c>
      <c r="H20" s="7">
        <f>'Rekap Nilai Rubrik di e-KKN'!J16</f>
        <v>0</v>
      </c>
      <c r="I20" s="7">
        <f>'Rekap Nilai Rubrik di e-KKN'!K16</f>
        <v>0</v>
      </c>
      <c r="J20" s="7">
        <f>'Rekap Nilai Rubrik di e-KKN'!L16</f>
        <v>0</v>
      </c>
      <c r="K20" s="7">
        <f>'Rekap Nilai Rubrik di e-KKN'!M16</f>
        <v>0</v>
      </c>
      <c r="L20" s="7">
        <f>'Rekap Nilai Rubrik di e-KKN'!N16</f>
        <v>0</v>
      </c>
      <c r="M20" s="7">
        <f>'Rekap Nilai Rubrik di e-KKN'!O16</f>
        <v>0</v>
      </c>
      <c r="N20" s="7">
        <f>'Rekap Nilai Rubrik di e-KKN'!P16</f>
        <v>0</v>
      </c>
      <c r="O20" s="7">
        <f>'Rekap Nilai Rubrik di e-KKN'!Q16</f>
        <v>0</v>
      </c>
    </row>
    <row r="21" spans="1:15" ht="30.75" customHeight="1">
      <c r="A21" s="9">
        <f>COVER!A78</f>
        <v>13</v>
      </c>
      <c r="B21" s="6">
        <f>'Rekap Nilai Rubrik di e-KKN'!B17</f>
        <v>0</v>
      </c>
      <c r="C21" s="8">
        <f>'Rekap Nilai Rubrik di e-KKN'!C17</f>
        <v>0</v>
      </c>
      <c r="D21" s="7">
        <f>'Rekap Nilai Rubrik di e-KKN'!F17</f>
        <v>0</v>
      </c>
      <c r="E21" s="7">
        <f>'Rekap Nilai Rubrik di e-KKN'!G17</f>
        <v>0</v>
      </c>
      <c r="F21" s="7">
        <f>'Rekap Nilai Rubrik di e-KKN'!H17</f>
        <v>0</v>
      </c>
      <c r="G21" s="7">
        <f>'Rekap Nilai Rubrik di e-KKN'!I17</f>
        <v>0</v>
      </c>
      <c r="H21" s="7">
        <f>'Rekap Nilai Rubrik di e-KKN'!J17</f>
        <v>0</v>
      </c>
      <c r="I21" s="7">
        <f>'Rekap Nilai Rubrik di e-KKN'!K17</f>
        <v>0</v>
      </c>
      <c r="J21" s="7">
        <f>'Rekap Nilai Rubrik di e-KKN'!L17</f>
        <v>0</v>
      </c>
      <c r="K21" s="7">
        <f>'Rekap Nilai Rubrik di e-KKN'!M17</f>
        <v>0</v>
      </c>
      <c r="L21" s="7">
        <f>'Rekap Nilai Rubrik di e-KKN'!N17</f>
        <v>0</v>
      </c>
      <c r="M21" s="7">
        <f>'Rekap Nilai Rubrik di e-KKN'!O17</f>
        <v>0</v>
      </c>
      <c r="N21" s="7">
        <f>'Rekap Nilai Rubrik di e-KKN'!P17</f>
        <v>0</v>
      </c>
      <c r="O21" s="7">
        <f>'Rekap Nilai Rubrik di e-KKN'!Q17</f>
        <v>0</v>
      </c>
    </row>
    <row r="22" spans="1:15" ht="30.75" customHeight="1">
      <c r="A22" s="9">
        <f>COVER!A79</f>
        <v>14</v>
      </c>
      <c r="B22" s="6">
        <f>'Rekap Nilai Rubrik di e-KKN'!B18</f>
        <v>0</v>
      </c>
      <c r="C22" s="8">
        <f>'Rekap Nilai Rubrik di e-KKN'!C18</f>
        <v>0</v>
      </c>
      <c r="D22" s="7">
        <f>'Rekap Nilai Rubrik di e-KKN'!F18</f>
        <v>0</v>
      </c>
      <c r="E22" s="7">
        <f>'Rekap Nilai Rubrik di e-KKN'!G18</f>
        <v>0</v>
      </c>
      <c r="F22" s="7">
        <f>'Rekap Nilai Rubrik di e-KKN'!H18</f>
        <v>0</v>
      </c>
      <c r="G22" s="7">
        <f>'Rekap Nilai Rubrik di e-KKN'!I18</f>
        <v>0</v>
      </c>
      <c r="H22" s="7">
        <f>'Rekap Nilai Rubrik di e-KKN'!J18</f>
        <v>0</v>
      </c>
      <c r="I22" s="7">
        <f>'Rekap Nilai Rubrik di e-KKN'!K18</f>
        <v>0</v>
      </c>
      <c r="J22" s="7">
        <f>'Rekap Nilai Rubrik di e-KKN'!L18</f>
        <v>0</v>
      </c>
      <c r="K22" s="7">
        <f>'Rekap Nilai Rubrik di e-KKN'!M18</f>
        <v>0</v>
      </c>
      <c r="L22" s="7">
        <f>'Rekap Nilai Rubrik di e-KKN'!N18</f>
        <v>0</v>
      </c>
      <c r="M22" s="7">
        <f>'Rekap Nilai Rubrik di e-KKN'!O18</f>
        <v>0</v>
      </c>
      <c r="N22" s="7">
        <f>'Rekap Nilai Rubrik di e-KKN'!P18</f>
        <v>0</v>
      </c>
      <c r="O22" s="7">
        <f>'Rekap Nilai Rubrik di e-KKN'!Q18</f>
        <v>0</v>
      </c>
    </row>
    <row r="23" spans="1:15" ht="30.75" customHeight="1">
      <c r="A23" s="9">
        <f>COVER!A80</f>
        <v>15</v>
      </c>
      <c r="B23" s="6">
        <f>'Rekap Nilai Rubrik di e-KKN'!B19</f>
        <v>0</v>
      </c>
      <c r="C23" s="8">
        <f>'Rekap Nilai Rubrik di e-KKN'!C19</f>
        <v>0</v>
      </c>
      <c r="D23" s="7">
        <f>'Rekap Nilai Rubrik di e-KKN'!F19</f>
        <v>0</v>
      </c>
      <c r="E23" s="7">
        <f>'Rekap Nilai Rubrik di e-KKN'!G19</f>
        <v>0</v>
      </c>
      <c r="F23" s="7">
        <f>'Rekap Nilai Rubrik di e-KKN'!H19</f>
        <v>0</v>
      </c>
      <c r="G23" s="7">
        <f>'Rekap Nilai Rubrik di e-KKN'!I19</f>
        <v>0</v>
      </c>
      <c r="H23" s="7">
        <f>'Rekap Nilai Rubrik di e-KKN'!J19</f>
        <v>0</v>
      </c>
      <c r="I23" s="7">
        <f>'Rekap Nilai Rubrik di e-KKN'!K19</f>
        <v>0</v>
      </c>
      <c r="J23" s="7">
        <f>'Rekap Nilai Rubrik di e-KKN'!L19</f>
        <v>0</v>
      </c>
      <c r="K23" s="7">
        <f>'Rekap Nilai Rubrik di e-KKN'!M19</f>
        <v>0</v>
      </c>
      <c r="L23" s="7">
        <f>'Rekap Nilai Rubrik di e-KKN'!N19</f>
        <v>0</v>
      </c>
      <c r="M23" s="7">
        <f>'Rekap Nilai Rubrik di e-KKN'!O19</f>
        <v>0</v>
      </c>
      <c r="N23" s="7">
        <f>'Rekap Nilai Rubrik di e-KKN'!P19</f>
        <v>0</v>
      </c>
      <c r="O23" s="7">
        <f>'Rekap Nilai Rubrik di e-KKN'!Q19</f>
        <v>0</v>
      </c>
    </row>
    <row r="24" spans="1:15" ht="30.75" customHeight="1">
      <c r="A24" s="9">
        <f>COVER!A81</f>
        <v>16</v>
      </c>
      <c r="B24" s="6">
        <f>'Rekap Nilai Rubrik di e-KKN'!B20</f>
        <v>0</v>
      </c>
      <c r="C24" s="8">
        <f>'Rekap Nilai Rubrik di e-KKN'!C20</f>
        <v>0</v>
      </c>
      <c r="D24" s="7">
        <f>'Rekap Nilai Rubrik di e-KKN'!F20</f>
        <v>0</v>
      </c>
      <c r="E24" s="7">
        <f>'Rekap Nilai Rubrik di e-KKN'!G20</f>
        <v>0</v>
      </c>
      <c r="F24" s="7">
        <f>'Rekap Nilai Rubrik di e-KKN'!H20</f>
        <v>0</v>
      </c>
      <c r="G24" s="7">
        <f>'Rekap Nilai Rubrik di e-KKN'!I20</f>
        <v>0</v>
      </c>
      <c r="H24" s="7">
        <f>'Rekap Nilai Rubrik di e-KKN'!J20</f>
        <v>0</v>
      </c>
      <c r="I24" s="7">
        <f>'Rekap Nilai Rubrik di e-KKN'!K20</f>
        <v>0</v>
      </c>
      <c r="J24" s="7">
        <f>'Rekap Nilai Rubrik di e-KKN'!L20</f>
        <v>0</v>
      </c>
      <c r="K24" s="7">
        <f>'Rekap Nilai Rubrik di e-KKN'!M20</f>
        <v>0</v>
      </c>
      <c r="L24" s="7">
        <f>'Rekap Nilai Rubrik di e-KKN'!N20</f>
        <v>0</v>
      </c>
      <c r="M24" s="7">
        <f>'Rekap Nilai Rubrik di e-KKN'!O20</f>
        <v>0</v>
      </c>
      <c r="N24" s="7">
        <f>'Rekap Nilai Rubrik di e-KKN'!P20</f>
        <v>0</v>
      </c>
      <c r="O24" s="7">
        <f>'Rekap Nilai Rubrik di e-KKN'!Q20</f>
        <v>0</v>
      </c>
    </row>
    <row r="25" spans="1:15" ht="30.75" customHeight="1">
      <c r="A25" s="9">
        <f>COVER!A82</f>
        <v>17</v>
      </c>
      <c r="B25" s="6">
        <f>'Rekap Nilai Rubrik di e-KKN'!B21</f>
        <v>0</v>
      </c>
      <c r="C25" s="8">
        <f>'Rekap Nilai Rubrik di e-KKN'!C21</f>
        <v>0</v>
      </c>
      <c r="D25" s="7">
        <f>'Rekap Nilai Rubrik di e-KKN'!F21</f>
        <v>0</v>
      </c>
      <c r="E25" s="7">
        <f>'Rekap Nilai Rubrik di e-KKN'!G21</f>
        <v>0</v>
      </c>
      <c r="F25" s="7">
        <f>'Rekap Nilai Rubrik di e-KKN'!H21</f>
        <v>0</v>
      </c>
      <c r="G25" s="7">
        <f>'Rekap Nilai Rubrik di e-KKN'!I21</f>
        <v>0</v>
      </c>
      <c r="H25" s="7">
        <f>'Rekap Nilai Rubrik di e-KKN'!J21</f>
        <v>0</v>
      </c>
      <c r="I25" s="7">
        <f>'Rekap Nilai Rubrik di e-KKN'!K21</f>
        <v>0</v>
      </c>
      <c r="J25" s="7">
        <f>'Rekap Nilai Rubrik di e-KKN'!L21</f>
        <v>0</v>
      </c>
      <c r="K25" s="7">
        <f>'Rekap Nilai Rubrik di e-KKN'!M21</f>
        <v>0</v>
      </c>
      <c r="L25" s="7">
        <f>'Rekap Nilai Rubrik di e-KKN'!N21</f>
        <v>0</v>
      </c>
      <c r="M25" s="7">
        <f>'Rekap Nilai Rubrik di e-KKN'!O21</f>
        <v>0</v>
      </c>
      <c r="N25" s="7">
        <f>'Rekap Nilai Rubrik di e-KKN'!P21</f>
        <v>0</v>
      </c>
      <c r="O25" s="7">
        <f>'Rekap Nilai Rubrik di e-KKN'!Q21</f>
        <v>0</v>
      </c>
    </row>
    <row r="26" spans="1:15" ht="30.75" customHeight="1">
      <c r="A26" s="9">
        <f>COVER!A83</f>
        <v>18</v>
      </c>
      <c r="B26" s="6">
        <f>'Rekap Nilai Rubrik di e-KKN'!B22</f>
        <v>0</v>
      </c>
      <c r="C26" s="8">
        <f>'Rekap Nilai Rubrik di e-KKN'!C22</f>
        <v>0</v>
      </c>
      <c r="D26" s="7">
        <f>'Rekap Nilai Rubrik di e-KKN'!F22</f>
        <v>0</v>
      </c>
      <c r="E26" s="7">
        <f>'Rekap Nilai Rubrik di e-KKN'!G22</f>
        <v>0</v>
      </c>
      <c r="F26" s="7">
        <f>'Rekap Nilai Rubrik di e-KKN'!H22</f>
        <v>0</v>
      </c>
      <c r="G26" s="7">
        <f>'Rekap Nilai Rubrik di e-KKN'!I22</f>
        <v>0</v>
      </c>
      <c r="H26" s="7">
        <f>'Rekap Nilai Rubrik di e-KKN'!J22</f>
        <v>0</v>
      </c>
      <c r="I26" s="7">
        <f>'Rekap Nilai Rubrik di e-KKN'!K22</f>
        <v>0</v>
      </c>
      <c r="J26" s="7">
        <f>'Rekap Nilai Rubrik di e-KKN'!L22</f>
        <v>0</v>
      </c>
      <c r="K26" s="7">
        <f>'Rekap Nilai Rubrik di e-KKN'!M22</f>
        <v>0</v>
      </c>
      <c r="L26" s="7">
        <f>'Rekap Nilai Rubrik di e-KKN'!N22</f>
        <v>0</v>
      </c>
      <c r="M26" s="7">
        <f>'Rekap Nilai Rubrik di e-KKN'!O22</f>
        <v>0</v>
      </c>
      <c r="N26" s="7">
        <f>'Rekap Nilai Rubrik di e-KKN'!P22</f>
        <v>0</v>
      </c>
      <c r="O26" s="7">
        <f>'Rekap Nilai Rubrik di e-KKN'!Q22</f>
        <v>0</v>
      </c>
    </row>
    <row r="27" spans="1:15" ht="30.75" customHeight="1">
      <c r="A27" s="9">
        <f>COVER!A84</f>
        <v>19</v>
      </c>
      <c r="B27" s="6">
        <f>'Rekap Nilai Rubrik di e-KKN'!B23</f>
        <v>0</v>
      </c>
      <c r="C27" s="8">
        <f>'Rekap Nilai Rubrik di e-KKN'!C23</f>
        <v>0</v>
      </c>
      <c r="D27" s="7">
        <f>'Rekap Nilai Rubrik di e-KKN'!F23</f>
        <v>0</v>
      </c>
      <c r="E27" s="7">
        <f>'Rekap Nilai Rubrik di e-KKN'!G23</f>
        <v>0</v>
      </c>
      <c r="F27" s="7">
        <f>'Rekap Nilai Rubrik di e-KKN'!H23</f>
        <v>0</v>
      </c>
      <c r="G27" s="7">
        <f>'Rekap Nilai Rubrik di e-KKN'!I23</f>
        <v>0</v>
      </c>
      <c r="H27" s="7">
        <f>'Rekap Nilai Rubrik di e-KKN'!J23</f>
        <v>0</v>
      </c>
      <c r="I27" s="7">
        <f>'Rekap Nilai Rubrik di e-KKN'!K23</f>
        <v>0</v>
      </c>
      <c r="J27" s="7">
        <f>'Rekap Nilai Rubrik di e-KKN'!L23</f>
        <v>0</v>
      </c>
      <c r="K27" s="7">
        <f>'Rekap Nilai Rubrik di e-KKN'!M23</f>
        <v>0</v>
      </c>
      <c r="L27" s="7">
        <f>'Rekap Nilai Rubrik di e-KKN'!N23</f>
        <v>0</v>
      </c>
      <c r="M27" s="7">
        <f>'Rekap Nilai Rubrik di e-KKN'!O23</f>
        <v>0</v>
      </c>
      <c r="N27" s="7">
        <f>'Rekap Nilai Rubrik di e-KKN'!P23</f>
        <v>0</v>
      </c>
      <c r="O27" s="7">
        <f>'Rekap Nilai Rubrik di e-KKN'!Q23</f>
        <v>0</v>
      </c>
    </row>
    <row r="28" spans="1:15" ht="30.75" customHeight="1">
      <c r="A28" s="9">
        <f>COVER!A85</f>
        <v>20</v>
      </c>
      <c r="B28" s="6">
        <f>'Rekap Nilai Rubrik di e-KKN'!B24</f>
        <v>0</v>
      </c>
      <c r="C28" s="8">
        <f>'Rekap Nilai Rubrik di e-KKN'!C24</f>
        <v>0</v>
      </c>
      <c r="D28" s="7">
        <f>'Rekap Nilai Rubrik di e-KKN'!F24</f>
        <v>0</v>
      </c>
      <c r="E28" s="7">
        <f>'Rekap Nilai Rubrik di e-KKN'!G24</f>
        <v>0</v>
      </c>
      <c r="F28" s="7">
        <f>'Rekap Nilai Rubrik di e-KKN'!H24</f>
        <v>0</v>
      </c>
      <c r="G28" s="7">
        <f>'Rekap Nilai Rubrik di e-KKN'!I24</f>
        <v>0</v>
      </c>
      <c r="H28" s="7">
        <f>'Rekap Nilai Rubrik di e-KKN'!J24</f>
        <v>0</v>
      </c>
      <c r="I28" s="7">
        <f>'Rekap Nilai Rubrik di e-KKN'!K24</f>
        <v>0</v>
      </c>
      <c r="J28" s="7">
        <f>'Rekap Nilai Rubrik di e-KKN'!L24</f>
        <v>0</v>
      </c>
      <c r="K28" s="7">
        <f>'Rekap Nilai Rubrik di e-KKN'!M24</f>
        <v>0</v>
      </c>
      <c r="L28" s="7">
        <f>'Rekap Nilai Rubrik di e-KKN'!N24</f>
        <v>0</v>
      </c>
      <c r="M28" s="7">
        <f>'Rekap Nilai Rubrik di e-KKN'!O24</f>
        <v>0</v>
      </c>
      <c r="N28" s="7">
        <f>'Rekap Nilai Rubrik di e-KKN'!P24</f>
        <v>0</v>
      </c>
      <c r="O28" s="7">
        <f>'Rekap Nilai Rubrik di e-KKN'!Q24</f>
        <v>0</v>
      </c>
    </row>
    <row r="29" spans="1:15" ht="30.75" customHeight="1">
      <c r="A29" s="9">
        <f>COVER!A86</f>
        <v>21</v>
      </c>
      <c r="B29" s="6">
        <f>'Rekap Nilai Rubrik di e-KKN'!B25</f>
        <v>0</v>
      </c>
      <c r="C29" s="8">
        <f>'Rekap Nilai Rubrik di e-KKN'!C25</f>
        <v>0</v>
      </c>
      <c r="D29" s="7">
        <f>'Rekap Nilai Rubrik di e-KKN'!F25</f>
        <v>0</v>
      </c>
      <c r="E29" s="7">
        <f>'Rekap Nilai Rubrik di e-KKN'!G25</f>
        <v>0</v>
      </c>
      <c r="F29" s="7">
        <f>'Rekap Nilai Rubrik di e-KKN'!H25</f>
        <v>0</v>
      </c>
      <c r="G29" s="7">
        <f>'Rekap Nilai Rubrik di e-KKN'!I25</f>
        <v>0</v>
      </c>
      <c r="H29" s="7">
        <f>'Rekap Nilai Rubrik di e-KKN'!J25</f>
        <v>0</v>
      </c>
      <c r="I29" s="7">
        <f>'Rekap Nilai Rubrik di e-KKN'!K25</f>
        <v>0</v>
      </c>
      <c r="J29" s="7">
        <f>'Rekap Nilai Rubrik di e-KKN'!L25</f>
        <v>0</v>
      </c>
      <c r="K29" s="7">
        <f>'Rekap Nilai Rubrik di e-KKN'!M25</f>
        <v>0</v>
      </c>
      <c r="L29" s="7">
        <f>'Rekap Nilai Rubrik di e-KKN'!N25</f>
        <v>0</v>
      </c>
      <c r="M29" s="7">
        <f>'Rekap Nilai Rubrik di e-KKN'!O25</f>
        <v>0</v>
      </c>
      <c r="N29" s="7">
        <f>'Rekap Nilai Rubrik di e-KKN'!P25</f>
        <v>0</v>
      </c>
      <c r="O29" s="7">
        <f>'Rekap Nilai Rubrik di e-KKN'!Q25</f>
        <v>0</v>
      </c>
    </row>
    <row r="30" spans="1:15" ht="30.75" customHeight="1">
      <c r="A30" s="9">
        <f>COVER!A87</f>
        <v>22</v>
      </c>
      <c r="B30" s="6">
        <f>'Rekap Nilai Rubrik di e-KKN'!B26</f>
        <v>0</v>
      </c>
      <c r="C30" s="8">
        <f>'Rekap Nilai Rubrik di e-KKN'!C26</f>
        <v>0</v>
      </c>
      <c r="D30" s="7">
        <f>'Rekap Nilai Rubrik di e-KKN'!F26</f>
        <v>0</v>
      </c>
      <c r="E30" s="7">
        <f>'Rekap Nilai Rubrik di e-KKN'!G26</f>
        <v>0</v>
      </c>
      <c r="F30" s="7">
        <f>'Rekap Nilai Rubrik di e-KKN'!H26</f>
        <v>0</v>
      </c>
      <c r="G30" s="7">
        <f>'Rekap Nilai Rubrik di e-KKN'!I26</f>
        <v>0</v>
      </c>
      <c r="H30" s="7">
        <f>'Rekap Nilai Rubrik di e-KKN'!J26</f>
        <v>0</v>
      </c>
      <c r="I30" s="7">
        <f>'Rekap Nilai Rubrik di e-KKN'!K26</f>
        <v>0</v>
      </c>
      <c r="J30" s="7">
        <f>'Rekap Nilai Rubrik di e-KKN'!L26</f>
        <v>0</v>
      </c>
      <c r="K30" s="7">
        <f>'Rekap Nilai Rubrik di e-KKN'!M26</f>
        <v>0</v>
      </c>
      <c r="L30" s="7">
        <f>'Rekap Nilai Rubrik di e-KKN'!N26</f>
        <v>0</v>
      </c>
      <c r="M30" s="7">
        <f>'Rekap Nilai Rubrik di e-KKN'!O26</f>
        <v>0</v>
      </c>
      <c r="N30" s="7">
        <f>'Rekap Nilai Rubrik di e-KKN'!P26</f>
        <v>0</v>
      </c>
      <c r="O30" s="7">
        <f>'Rekap Nilai Rubrik di e-KKN'!Q26</f>
        <v>0</v>
      </c>
    </row>
    <row r="31" spans="1:15" ht="30.75" customHeight="1">
      <c r="A31" s="9">
        <f>COVER!A88</f>
        <v>23</v>
      </c>
      <c r="B31" s="6">
        <f>'Rekap Nilai Rubrik di e-KKN'!B27</f>
        <v>0</v>
      </c>
      <c r="C31" s="8">
        <f>'Rekap Nilai Rubrik di e-KKN'!C27</f>
        <v>0</v>
      </c>
      <c r="D31" s="7">
        <f>'Rekap Nilai Rubrik di e-KKN'!F27</f>
        <v>0</v>
      </c>
      <c r="E31" s="7">
        <f>'Rekap Nilai Rubrik di e-KKN'!G27</f>
        <v>0</v>
      </c>
      <c r="F31" s="7">
        <f>'Rekap Nilai Rubrik di e-KKN'!H27</f>
        <v>0</v>
      </c>
      <c r="G31" s="7">
        <f>'Rekap Nilai Rubrik di e-KKN'!I27</f>
        <v>0</v>
      </c>
      <c r="H31" s="7">
        <f>'Rekap Nilai Rubrik di e-KKN'!J27</f>
        <v>0</v>
      </c>
      <c r="I31" s="7">
        <f>'Rekap Nilai Rubrik di e-KKN'!K27</f>
        <v>0</v>
      </c>
      <c r="J31" s="7">
        <f>'Rekap Nilai Rubrik di e-KKN'!L27</f>
        <v>0</v>
      </c>
      <c r="K31" s="7">
        <f>'Rekap Nilai Rubrik di e-KKN'!M27</f>
        <v>0</v>
      </c>
      <c r="L31" s="7">
        <f>'Rekap Nilai Rubrik di e-KKN'!N27</f>
        <v>0</v>
      </c>
      <c r="M31" s="7">
        <f>'Rekap Nilai Rubrik di e-KKN'!O27</f>
        <v>0</v>
      </c>
      <c r="N31" s="7">
        <f>'Rekap Nilai Rubrik di e-KKN'!P27</f>
        <v>0</v>
      </c>
      <c r="O31" s="7">
        <f>'Rekap Nilai Rubrik di e-KKN'!Q27</f>
        <v>0</v>
      </c>
    </row>
    <row r="32" spans="1:15" ht="30.75" customHeight="1">
      <c r="A32" s="9">
        <f>COVER!A89</f>
        <v>24</v>
      </c>
      <c r="B32" s="6">
        <f>'Rekap Nilai Rubrik di e-KKN'!B28</f>
        <v>0</v>
      </c>
      <c r="C32" s="8">
        <f>'Rekap Nilai Rubrik di e-KKN'!C28</f>
        <v>0</v>
      </c>
      <c r="D32" s="7">
        <f>'Rekap Nilai Rubrik di e-KKN'!F28</f>
        <v>0</v>
      </c>
      <c r="E32" s="7">
        <f>'Rekap Nilai Rubrik di e-KKN'!G28</f>
        <v>0</v>
      </c>
      <c r="F32" s="7">
        <f>'Rekap Nilai Rubrik di e-KKN'!H28</f>
        <v>0</v>
      </c>
      <c r="G32" s="7">
        <f>'Rekap Nilai Rubrik di e-KKN'!I28</f>
        <v>0</v>
      </c>
      <c r="H32" s="7">
        <f>'Rekap Nilai Rubrik di e-KKN'!J28</f>
        <v>0</v>
      </c>
      <c r="I32" s="7">
        <f>'Rekap Nilai Rubrik di e-KKN'!K28</f>
        <v>0</v>
      </c>
      <c r="J32" s="7">
        <f>'Rekap Nilai Rubrik di e-KKN'!L28</f>
        <v>0</v>
      </c>
      <c r="K32" s="7">
        <f>'Rekap Nilai Rubrik di e-KKN'!M28</f>
        <v>0</v>
      </c>
      <c r="L32" s="7">
        <f>'Rekap Nilai Rubrik di e-KKN'!N28</f>
        <v>0</v>
      </c>
      <c r="M32" s="7">
        <f>'Rekap Nilai Rubrik di e-KKN'!O28</f>
        <v>0</v>
      </c>
      <c r="N32" s="7">
        <f>'Rekap Nilai Rubrik di e-KKN'!P28</f>
        <v>0</v>
      </c>
      <c r="O32" s="7">
        <f>'Rekap Nilai Rubrik di e-KKN'!Q28</f>
        <v>0</v>
      </c>
    </row>
    <row r="33" spans="1:15" ht="30.75" customHeight="1">
      <c r="A33" s="9">
        <f>COVER!A90</f>
        <v>25</v>
      </c>
      <c r="B33" s="6">
        <f>'Rekap Nilai Rubrik di e-KKN'!B29</f>
        <v>0</v>
      </c>
      <c r="C33" s="8">
        <f>'Rekap Nilai Rubrik di e-KKN'!C29</f>
        <v>0</v>
      </c>
      <c r="D33" s="7">
        <f>'Rekap Nilai Rubrik di e-KKN'!F29</f>
        <v>0</v>
      </c>
      <c r="E33" s="7">
        <f>'Rekap Nilai Rubrik di e-KKN'!G29</f>
        <v>0</v>
      </c>
      <c r="F33" s="7">
        <f>'Rekap Nilai Rubrik di e-KKN'!H29</f>
        <v>0</v>
      </c>
      <c r="G33" s="7">
        <f>'Rekap Nilai Rubrik di e-KKN'!I29</f>
        <v>0</v>
      </c>
      <c r="H33" s="7">
        <f>'Rekap Nilai Rubrik di e-KKN'!J29</f>
        <v>0</v>
      </c>
      <c r="I33" s="7">
        <f>'Rekap Nilai Rubrik di e-KKN'!K29</f>
        <v>0</v>
      </c>
      <c r="J33" s="7">
        <f>'Rekap Nilai Rubrik di e-KKN'!L29</f>
        <v>0</v>
      </c>
      <c r="K33" s="7">
        <f>'Rekap Nilai Rubrik di e-KKN'!M29</f>
        <v>0</v>
      </c>
      <c r="L33" s="7">
        <f>'Rekap Nilai Rubrik di e-KKN'!N29</f>
        <v>0</v>
      </c>
      <c r="M33" s="7">
        <f>'Rekap Nilai Rubrik di e-KKN'!O29</f>
        <v>0</v>
      </c>
      <c r="N33" s="7">
        <f>'Rekap Nilai Rubrik di e-KKN'!P29</f>
        <v>0</v>
      </c>
      <c r="O33" s="7">
        <f>'Rekap Nilai Rubrik di e-KKN'!Q29</f>
        <v>0</v>
      </c>
    </row>
    <row r="34" spans="1:15" ht="30.75" customHeight="1">
      <c r="A34" s="9">
        <f>COVER!A91</f>
        <v>26</v>
      </c>
      <c r="B34" s="6">
        <f>'Rekap Nilai Rubrik di e-KKN'!B30</f>
        <v>0</v>
      </c>
      <c r="C34" s="8">
        <f>'Rekap Nilai Rubrik di e-KKN'!C30</f>
        <v>0</v>
      </c>
      <c r="D34" s="7">
        <f>'Rekap Nilai Rubrik di e-KKN'!F30</f>
        <v>0</v>
      </c>
      <c r="E34" s="7">
        <f>'Rekap Nilai Rubrik di e-KKN'!G30</f>
        <v>0</v>
      </c>
      <c r="F34" s="7">
        <f>'Rekap Nilai Rubrik di e-KKN'!H30</f>
        <v>0</v>
      </c>
      <c r="G34" s="7">
        <f>'Rekap Nilai Rubrik di e-KKN'!I30</f>
        <v>0</v>
      </c>
      <c r="H34" s="7">
        <f>'Rekap Nilai Rubrik di e-KKN'!J30</f>
        <v>0</v>
      </c>
      <c r="I34" s="7">
        <f>'Rekap Nilai Rubrik di e-KKN'!K30</f>
        <v>0</v>
      </c>
      <c r="J34" s="7">
        <f>'Rekap Nilai Rubrik di e-KKN'!L30</f>
        <v>0</v>
      </c>
      <c r="K34" s="7">
        <f>'Rekap Nilai Rubrik di e-KKN'!M30</f>
        <v>0</v>
      </c>
      <c r="L34" s="7">
        <f>'Rekap Nilai Rubrik di e-KKN'!N30</f>
        <v>0</v>
      </c>
      <c r="M34" s="7">
        <f>'Rekap Nilai Rubrik di e-KKN'!O30</f>
        <v>0</v>
      </c>
      <c r="N34" s="7">
        <f>'Rekap Nilai Rubrik di e-KKN'!P30</f>
        <v>0</v>
      </c>
      <c r="O34" s="7">
        <f>'Rekap Nilai Rubrik di e-KKN'!Q30</f>
        <v>0</v>
      </c>
    </row>
    <row r="35" spans="1:15" ht="30.75" customHeight="1">
      <c r="A35" s="9">
        <f>COVER!A92</f>
        <v>27</v>
      </c>
      <c r="B35" s="6">
        <f>'Rekap Nilai Rubrik di e-KKN'!B31</f>
        <v>0</v>
      </c>
      <c r="C35" s="8">
        <f>'Rekap Nilai Rubrik di e-KKN'!C31</f>
        <v>0</v>
      </c>
      <c r="D35" s="7">
        <f>'Rekap Nilai Rubrik di e-KKN'!F31</f>
        <v>0</v>
      </c>
      <c r="E35" s="7">
        <f>'Rekap Nilai Rubrik di e-KKN'!G31</f>
        <v>0</v>
      </c>
      <c r="F35" s="7">
        <f>'Rekap Nilai Rubrik di e-KKN'!H31</f>
        <v>0</v>
      </c>
      <c r="G35" s="7">
        <f>'Rekap Nilai Rubrik di e-KKN'!I31</f>
        <v>0</v>
      </c>
      <c r="H35" s="7">
        <f>'Rekap Nilai Rubrik di e-KKN'!J31</f>
        <v>0</v>
      </c>
      <c r="I35" s="7">
        <f>'Rekap Nilai Rubrik di e-KKN'!K31</f>
        <v>0</v>
      </c>
      <c r="J35" s="7">
        <f>'Rekap Nilai Rubrik di e-KKN'!L31</f>
        <v>0</v>
      </c>
      <c r="K35" s="7">
        <f>'Rekap Nilai Rubrik di e-KKN'!M31</f>
        <v>0</v>
      </c>
      <c r="L35" s="7">
        <f>'Rekap Nilai Rubrik di e-KKN'!N31</f>
        <v>0</v>
      </c>
      <c r="M35" s="7">
        <f>'Rekap Nilai Rubrik di e-KKN'!O31</f>
        <v>0</v>
      </c>
      <c r="N35" s="7">
        <f>'Rekap Nilai Rubrik di e-KKN'!P31</f>
        <v>0</v>
      </c>
      <c r="O35" s="7">
        <f>'Rekap Nilai Rubrik di e-KKN'!Q31</f>
        <v>0</v>
      </c>
    </row>
  </sheetData>
  <sheetProtection algorithmName="SHA-512" hashValue="4AoOwNy1kAbn3pqujJIXxCbBA9KaO5QJOaFZnTW5Fhgp8B15aUMACoEXPqgfsxN9fwckkyfz0ZOJ9SdeXZzqHw==" saltValue="A2SRfEoJ1XnGrIVUmPqw1g==" spinCount="100000" sheet="1" objects="1" scenarios="1"/>
  <mergeCells count="10">
    <mergeCell ref="A2:O2"/>
    <mergeCell ref="A3:O3"/>
    <mergeCell ref="A5:A8"/>
    <mergeCell ref="B5:B8"/>
    <mergeCell ref="C5:C8"/>
    <mergeCell ref="D5:O5"/>
    <mergeCell ref="E6:F6"/>
    <mergeCell ref="G6:I6"/>
    <mergeCell ref="J6:L6"/>
    <mergeCell ref="M6:O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AG11"/>
  <sheetViews>
    <sheetView zoomScale="70" zoomScaleNormal="70" workbookViewId="0">
      <pane xSplit="6" ySplit="7" topLeftCell="G8" activePane="bottomRight" state="frozen"/>
      <selection activeCell="P10" sqref="P10"/>
      <selection pane="topRight" activeCell="P10" sqref="P10"/>
      <selection pane="bottomLeft" activeCell="P10" sqref="P10"/>
      <selection pane="bottomRight" activeCell="H17" sqref="H17"/>
    </sheetView>
  </sheetViews>
  <sheetFormatPr defaultColWidth="9.85546875" defaultRowHeight="15"/>
  <cols>
    <col min="1" max="1" width="11.140625" customWidth="1"/>
    <col min="2" max="2" width="23.7109375" customWidth="1"/>
    <col min="3" max="3" width="29.42578125" customWidth="1"/>
    <col min="4" max="4" width="29" customWidth="1"/>
    <col min="5" max="5" width="29.42578125" customWidth="1"/>
    <col min="6" max="6" width="30.5703125" customWidth="1"/>
    <col min="7" max="33" width="4.7109375" customWidth="1"/>
  </cols>
  <sheetData>
    <row r="1" spans="1:33" ht="15.75">
      <c r="A1" s="76" t="s">
        <v>141</v>
      </c>
      <c r="B1" s="76"/>
      <c r="C1" s="76"/>
      <c r="D1" s="76"/>
      <c r="E1" s="76"/>
      <c r="F1" s="76"/>
    </row>
    <row r="3" spans="1:33">
      <c r="A3" t="s">
        <v>31</v>
      </c>
    </row>
    <row r="5" spans="1:33" ht="15.75">
      <c r="A5" s="77" t="s">
        <v>32</v>
      </c>
      <c r="B5" s="90" t="s">
        <v>33</v>
      </c>
      <c r="C5" s="10">
        <v>1</v>
      </c>
      <c r="D5" s="10">
        <v>2</v>
      </c>
      <c r="E5" s="10">
        <v>3</v>
      </c>
      <c r="F5" s="10">
        <v>4</v>
      </c>
      <c r="G5" s="81" t="s">
        <v>301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pans="1:33" ht="15.75">
      <c r="A6" s="77"/>
      <c r="B6" s="90"/>
      <c r="C6" s="85" t="s">
        <v>35</v>
      </c>
      <c r="D6" s="85" t="s">
        <v>36</v>
      </c>
      <c r="E6" s="85" t="s">
        <v>37</v>
      </c>
      <c r="F6" s="85" t="s">
        <v>38</v>
      </c>
      <c r="G6" s="14">
        <v>1</v>
      </c>
      <c r="H6" s="14">
        <v>2</v>
      </c>
      <c r="I6" s="14">
        <v>3</v>
      </c>
      <c r="J6" s="14">
        <v>4</v>
      </c>
      <c r="K6" s="14">
        <v>5</v>
      </c>
      <c r="L6" s="14">
        <v>6</v>
      </c>
      <c r="M6" s="14">
        <v>7</v>
      </c>
      <c r="N6" s="14">
        <v>8</v>
      </c>
      <c r="O6" s="14">
        <v>9</v>
      </c>
      <c r="P6" s="14">
        <v>10</v>
      </c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4">
        <v>17</v>
      </c>
      <c r="X6" s="14">
        <v>18</v>
      </c>
      <c r="Y6" s="14">
        <v>19</v>
      </c>
      <c r="Z6" s="14">
        <v>20</v>
      </c>
      <c r="AA6" s="14">
        <v>21</v>
      </c>
      <c r="AB6" s="14">
        <v>22</v>
      </c>
      <c r="AC6" s="14">
        <v>23</v>
      </c>
      <c r="AD6" s="14">
        <v>24</v>
      </c>
      <c r="AE6" s="14">
        <v>25</v>
      </c>
      <c r="AF6" s="14">
        <v>26</v>
      </c>
      <c r="AG6" s="14">
        <v>27</v>
      </c>
    </row>
    <row r="7" spans="1:33" ht="15.75">
      <c r="A7" s="77"/>
      <c r="B7" s="90"/>
      <c r="C7" s="86"/>
      <c r="D7" s="86"/>
      <c r="E7" s="86"/>
      <c r="F7" s="86"/>
      <c r="G7" s="15" t="str">
        <f>COVER!D66</f>
        <v>AFATS</v>
      </c>
      <c r="H7" s="15" t="str">
        <f>COVER!D67</f>
        <v>AL</v>
      </c>
      <c r="I7" s="15" t="str">
        <f>COVER!D68</f>
        <v>AFA</v>
      </c>
      <c r="J7" s="15" t="str">
        <f>COVER!D69</f>
        <v>AFATS</v>
      </c>
      <c r="K7" s="15" t="str">
        <f>COVER!D70</f>
        <v>AL</v>
      </c>
      <c r="L7" s="15" t="str">
        <f>COVER!D71</f>
        <v>AFA</v>
      </c>
      <c r="M7" s="15" t="str">
        <f>COVER!D72</f>
        <v>AFATS</v>
      </c>
      <c r="N7" s="15" t="str">
        <f>COVER!D73</f>
        <v>AL</v>
      </c>
      <c r="O7" s="15" t="str">
        <f>COVER!D74</f>
        <v>AFA</v>
      </c>
      <c r="P7" s="15" t="str">
        <f>COVER!D75</f>
        <v>AFATS</v>
      </c>
      <c r="Q7" s="15" t="str">
        <f>COVER!D76</f>
        <v>AL</v>
      </c>
      <c r="R7" s="15" t="str">
        <f>COVER!D77</f>
        <v/>
      </c>
      <c r="S7" s="15" t="str">
        <f>COVER!D78</f>
        <v/>
      </c>
      <c r="T7" s="15" t="str">
        <f>COVER!D79</f>
        <v/>
      </c>
      <c r="U7" s="15" t="str">
        <f>COVER!D80</f>
        <v/>
      </c>
      <c r="V7" s="15" t="str">
        <f>COVER!D81</f>
        <v/>
      </c>
      <c r="W7" s="15" t="str">
        <f>COVER!D82</f>
        <v/>
      </c>
      <c r="X7" s="15" t="str">
        <f>COVER!D83</f>
        <v/>
      </c>
      <c r="Y7" s="15" t="str">
        <f>COVER!D84</f>
        <v/>
      </c>
      <c r="Z7" s="15" t="str">
        <f>COVER!D85</f>
        <v/>
      </c>
      <c r="AA7" s="15" t="str">
        <f>COVER!D86</f>
        <v/>
      </c>
      <c r="AB7" s="15" t="str">
        <f>COVER!D87</f>
        <v/>
      </c>
      <c r="AC7" s="15" t="str">
        <f>COVER!D88</f>
        <v/>
      </c>
      <c r="AD7" s="15" t="str">
        <f>COVER!D89</f>
        <v/>
      </c>
      <c r="AE7" s="15" t="str">
        <f>COVER!D90</f>
        <v/>
      </c>
      <c r="AF7" s="15" t="str">
        <f>COVER!D91</f>
        <v/>
      </c>
      <c r="AG7" s="15" t="str">
        <f>COVER!D92</f>
        <v/>
      </c>
    </row>
    <row r="8" spans="1:33" ht="47.45" customHeight="1">
      <c r="A8" s="91">
        <v>2</v>
      </c>
      <c r="B8" s="12" t="s">
        <v>142</v>
      </c>
      <c r="C8" s="13" t="s">
        <v>143</v>
      </c>
      <c r="D8" s="13" t="s">
        <v>144</v>
      </c>
      <c r="E8" s="13" t="s">
        <v>145</v>
      </c>
      <c r="F8" s="13" t="s">
        <v>146</v>
      </c>
      <c r="G8" s="38">
        <v>4</v>
      </c>
      <c r="H8" s="38">
        <v>4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spans="1:33" ht="51">
      <c r="A9" s="91"/>
      <c r="B9" s="12" t="s">
        <v>147</v>
      </c>
      <c r="C9" s="13" t="s">
        <v>148</v>
      </c>
      <c r="D9" s="13" t="s">
        <v>149</v>
      </c>
      <c r="E9" s="13" t="s">
        <v>150</v>
      </c>
      <c r="F9" s="13" t="s">
        <v>151</v>
      </c>
      <c r="G9" s="38">
        <v>3</v>
      </c>
      <c r="H9" s="38">
        <v>3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1:33" ht="63.75">
      <c r="A10" s="91"/>
      <c r="B10" s="12" t="s">
        <v>152</v>
      </c>
      <c r="C10" s="13" t="s">
        <v>153</v>
      </c>
      <c r="D10" s="13" t="s">
        <v>154</v>
      </c>
      <c r="E10" s="13" t="s">
        <v>155</v>
      </c>
      <c r="F10" s="13" t="s">
        <v>156</v>
      </c>
      <c r="G10" s="38">
        <v>4</v>
      </c>
      <c r="H10" s="38">
        <v>4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1:33" ht="38.25">
      <c r="A11" s="91"/>
      <c r="B11" s="12" t="s">
        <v>157</v>
      </c>
      <c r="C11" s="11" t="s">
        <v>158</v>
      </c>
      <c r="D11" s="13" t="s">
        <v>159</v>
      </c>
      <c r="E11" s="13" t="s">
        <v>160</v>
      </c>
      <c r="F11" s="13" t="s">
        <v>161</v>
      </c>
      <c r="G11" s="38">
        <v>3</v>
      </c>
      <c r="H11" s="38">
        <v>3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</sheetData>
  <sheetProtection selectLockedCells="1" selectUnlockedCells="1"/>
  <protectedRanges>
    <protectedRange algorithmName="SHA-512" hashValue="rXEbp3TXkehQGZYvxMWQxSsM82CGVx2d3OPS6yXer9DlTDmoBCaP9j7ssbI5fSRp9j0XCSDvIRlBaiYZHq9BIQ==" saltValue="VYZIeO5+4+HItk9ixttb3A==" spinCount="100000" sqref="AF8:AG11" name="Range1_1"/>
  </protectedRanges>
  <mergeCells count="9">
    <mergeCell ref="A8:A11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AG17"/>
  <sheetViews>
    <sheetView zoomScale="80" zoomScaleNormal="80" workbookViewId="0">
      <pane xSplit="6" ySplit="7" topLeftCell="G8" activePane="bottomRight" state="frozen"/>
      <selection activeCell="P10" sqref="P10"/>
      <selection pane="topRight" activeCell="P10" sqref="P10"/>
      <selection pane="bottomLeft" activeCell="P10" sqref="P10"/>
      <selection pane="bottomRight" activeCell="A3" sqref="A3"/>
    </sheetView>
  </sheetViews>
  <sheetFormatPr defaultColWidth="9.85546875" defaultRowHeight="15"/>
  <cols>
    <col min="1" max="1" width="11.140625" customWidth="1"/>
    <col min="2" max="2" width="23.7109375" customWidth="1"/>
    <col min="3" max="3" width="29.42578125" customWidth="1"/>
    <col min="4" max="4" width="29" customWidth="1"/>
    <col min="5" max="5" width="29.42578125" customWidth="1"/>
    <col min="6" max="6" width="30.5703125" customWidth="1"/>
    <col min="7" max="33" width="4.7109375" customWidth="1"/>
  </cols>
  <sheetData>
    <row r="1" spans="1:33" ht="15.75">
      <c r="A1" s="76" t="s">
        <v>162</v>
      </c>
      <c r="B1" s="76"/>
      <c r="C1" s="76"/>
      <c r="D1" s="76"/>
      <c r="E1" s="76"/>
      <c r="F1" s="76"/>
    </row>
    <row r="3" spans="1:33">
      <c r="A3" t="s">
        <v>31</v>
      </c>
    </row>
    <row r="5" spans="1:33" ht="15.75">
      <c r="A5" s="82" t="s">
        <v>32</v>
      </c>
      <c r="B5" s="78" t="s">
        <v>33</v>
      </c>
      <c r="C5" s="10">
        <v>1</v>
      </c>
      <c r="D5" s="10">
        <v>2</v>
      </c>
      <c r="E5" s="10">
        <v>3</v>
      </c>
      <c r="F5" s="10">
        <v>4</v>
      </c>
      <c r="G5" s="92" t="s">
        <v>301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4"/>
    </row>
    <row r="6" spans="1:33" ht="15.75">
      <c r="A6" s="83"/>
      <c r="B6" s="79"/>
      <c r="C6" s="85" t="s">
        <v>35</v>
      </c>
      <c r="D6" s="85" t="s">
        <v>36</v>
      </c>
      <c r="E6" s="85" t="s">
        <v>37</v>
      </c>
      <c r="F6" s="85" t="s">
        <v>38</v>
      </c>
      <c r="G6" s="14">
        <v>1</v>
      </c>
      <c r="H6" s="14">
        <v>2</v>
      </c>
      <c r="I6" s="14">
        <v>3</v>
      </c>
      <c r="J6" s="14">
        <v>4</v>
      </c>
      <c r="K6" s="14">
        <v>5</v>
      </c>
      <c r="L6" s="14">
        <v>6</v>
      </c>
      <c r="M6" s="14">
        <v>7</v>
      </c>
      <c r="N6" s="14">
        <v>8</v>
      </c>
      <c r="O6" s="14">
        <v>9</v>
      </c>
      <c r="P6" s="14">
        <v>10</v>
      </c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4">
        <v>17</v>
      </c>
      <c r="X6" s="14">
        <v>18</v>
      </c>
      <c r="Y6" s="14">
        <v>19</v>
      </c>
      <c r="Z6" s="14">
        <v>20</v>
      </c>
      <c r="AA6" s="14">
        <v>21</v>
      </c>
      <c r="AB6" s="14">
        <v>22</v>
      </c>
      <c r="AC6" s="14">
        <v>23</v>
      </c>
      <c r="AD6" s="14">
        <v>24</v>
      </c>
      <c r="AE6" s="14">
        <v>25</v>
      </c>
      <c r="AF6" s="14">
        <v>26</v>
      </c>
      <c r="AG6" s="14">
        <v>27</v>
      </c>
    </row>
    <row r="7" spans="1:33" ht="15.75">
      <c r="A7" s="84"/>
      <c r="B7" s="80"/>
      <c r="C7" s="86"/>
      <c r="D7" s="86"/>
      <c r="E7" s="86"/>
      <c r="F7" s="86"/>
      <c r="G7" s="15" t="str">
        <f>COVER!D66</f>
        <v>AFATS</v>
      </c>
      <c r="H7" s="15" t="str">
        <f>COVER!D67</f>
        <v>AL</v>
      </c>
      <c r="I7" s="15" t="str">
        <f>COVER!D68</f>
        <v>AFA</v>
      </c>
      <c r="J7" s="15" t="str">
        <f>COVER!D69</f>
        <v>AFATS</v>
      </c>
      <c r="K7" s="15" t="str">
        <f>COVER!D70</f>
        <v>AL</v>
      </c>
      <c r="L7" s="15" t="str">
        <f>COVER!D71</f>
        <v>AFA</v>
      </c>
      <c r="M7" s="15" t="str">
        <f>COVER!D72</f>
        <v>AFATS</v>
      </c>
      <c r="N7" s="15" t="str">
        <f>COVER!D73</f>
        <v>AL</v>
      </c>
      <c r="O7" s="15" t="str">
        <f>COVER!D74</f>
        <v>AFA</v>
      </c>
      <c r="P7" s="15" t="str">
        <f>COVER!D75</f>
        <v>AFATS</v>
      </c>
      <c r="Q7" s="15" t="str">
        <f>COVER!D76</f>
        <v>AL</v>
      </c>
      <c r="R7" s="15" t="str">
        <f>COVER!D77</f>
        <v/>
      </c>
      <c r="S7" s="15" t="str">
        <f>COVER!D78</f>
        <v/>
      </c>
      <c r="T7" s="15" t="str">
        <f>COVER!D79</f>
        <v/>
      </c>
      <c r="U7" s="15" t="str">
        <f>COVER!D80</f>
        <v/>
      </c>
      <c r="V7" s="15" t="str">
        <f>COVER!D81</f>
        <v/>
      </c>
      <c r="W7" s="15" t="str">
        <f>COVER!D82</f>
        <v/>
      </c>
      <c r="X7" s="15" t="str">
        <f>COVER!D83</f>
        <v/>
      </c>
      <c r="Y7" s="15" t="str">
        <f>COVER!D84</f>
        <v/>
      </c>
      <c r="Z7" s="15" t="str">
        <f>COVER!D85</f>
        <v/>
      </c>
      <c r="AA7" s="15" t="str">
        <f>COVER!D86</f>
        <v/>
      </c>
      <c r="AB7" s="15" t="str">
        <f>COVER!D87</f>
        <v/>
      </c>
      <c r="AC7" s="15" t="str">
        <f>COVER!D88</f>
        <v/>
      </c>
      <c r="AD7" s="15" t="str">
        <f>COVER!D89</f>
        <v/>
      </c>
      <c r="AE7" s="15" t="str">
        <f>COVER!D90</f>
        <v/>
      </c>
      <c r="AF7" s="15" t="str">
        <f>COVER!D91</f>
        <v/>
      </c>
      <c r="AG7" s="15" t="str">
        <f>COVER!D92</f>
        <v/>
      </c>
    </row>
    <row r="8" spans="1:33" ht="63.6" customHeight="1">
      <c r="A8" s="87">
        <v>3</v>
      </c>
      <c r="B8" s="12" t="s">
        <v>246</v>
      </c>
      <c r="C8" s="13" t="s">
        <v>306</v>
      </c>
      <c r="D8" s="13" t="s">
        <v>309</v>
      </c>
      <c r="E8" s="13" t="s">
        <v>308</v>
      </c>
      <c r="F8" s="13" t="s">
        <v>307</v>
      </c>
      <c r="G8" s="38">
        <v>3</v>
      </c>
      <c r="H8" s="38">
        <v>4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spans="1:33" ht="63.6" customHeight="1">
      <c r="A9" s="88"/>
      <c r="B9" s="12" t="s">
        <v>251</v>
      </c>
      <c r="C9" s="13" t="s">
        <v>310</v>
      </c>
      <c r="D9" s="13" t="s">
        <v>311</v>
      </c>
      <c r="E9" s="13" t="s">
        <v>312</v>
      </c>
      <c r="F9" s="13" t="s">
        <v>313</v>
      </c>
      <c r="G9" s="38">
        <v>4</v>
      </c>
      <c r="H9" s="38">
        <v>4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1:33" ht="63.75">
      <c r="A10" s="88"/>
      <c r="B10" s="12" t="s">
        <v>256</v>
      </c>
      <c r="C10" s="13" t="s">
        <v>314</v>
      </c>
      <c r="D10" s="13" t="s">
        <v>315</v>
      </c>
      <c r="E10" s="13" t="s">
        <v>316</v>
      </c>
      <c r="F10" s="13" t="s">
        <v>317</v>
      </c>
      <c r="G10" s="38">
        <v>3</v>
      </c>
      <c r="H10" s="38">
        <v>4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1:33" ht="76.5">
      <c r="A11" s="88"/>
      <c r="B11" s="12" t="s">
        <v>261</v>
      </c>
      <c r="C11" s="13" t="s">
        <v>318</v>
      </c>
      <c r="D11" s="13" t="s">
        <v>319</v>
      </c>
      <c r="E11" s="13" t="s">
        <v>320</v>
      </c>
      <c r="F11" s="13" t="s">
        <v>321</v>
      </c>
      <c r="G11" s="38">
        <v>4</v>
      </c>
      <c r="H11" s="38">
        <v>4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ht="84.6" customHeight="1">
      <c r="A12" s="88"/>
      <c r="B12" s="12" t="s">
        <v>266</v>
      </c>
      <c r="C12" s="13" t="s">
        <v>323</v>
      </c>
      <c r="D12" s="13" t="s">
        <v>322</v>
      </c>
      <c r="E12" s="13" t="s">
        <v>324</v>
      </c>
      <c r="F12" s="13" t="s">
        <v>325</v>
      </c>
      <c r="G12" s="38">
        <v>3</v>
      </c>
      <c r="H12" s="38">
        <v>4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</row>
    <row r="13" spans="1:33" ht="51">
      <c r="A13" s="89"/>
      <c r="B13" s="12" t="s">
        <v>271</v>
      </c>
      <c r="C13" s="13" t="s">
        <v>326</v>
      </c>
      <c r="D13" s="13" t="s">
        <v>327</v>
      </c>
      <c r="E13" s="13" t="s">
        <v>328</v>
      </c>
      <c r="F13" s="13" t="s">
        <v>329</v>
      </c>
      <c r="G13" s="38">
        <v>4</v>
      </c>
      <c r="H13" s="38">
        <v>4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</row>
    <row r="14" spans="1:33" ht="51">
      <c r="A14" s="87">
        <v>4</v>
      </c>
      <c r="B14" s="12" t="s">
        <v>330</v>
      </c>
      <c r="C14" s="13" t="s">
        <v>164</v>
      </c>
      <c r="D14" s="13" t="s">
        <v>165</v>
      </c>
      <c r="E14" s="13" t="s">
        <v>166</v>
      </c>
      <c r="F14" s="13" t="s">
        <v>167</v>
      </c>
      <c r="G14" s="38">
        <v>3</v>
      </c>
      <c r="H14" s="38">
        <v>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</row>
    <row r="15" spans="1:33" ht="51">
      <c r="A15" s="88"/>
      <c r="B15" s="12" t="s">
        <v>331</v>
      </c>
      <c r="C15" s="13" t="s">
        <v>169</v>
      </c>
      <c r="D15" s="13" t="s">
        <v>170</v>
      </c>
      <c r="E15" s="13" t="s">
        <v>171</v>
      </c>
      <c r="F15" s="13" t="s">
        <v>172</v>
      </c>
      <c r="G15" s="38">
        <v>4</v>
      </c>
      <c r="H15" s="38">
        <v>4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spans="1:33" ht="51">
      <c r="A16" s="88"/>
      <c r="B16" s="12" t="s">
        <v>332</v>
      </c>
      <c r="C16" s="13" t="s">
        <v>173</v>
      </c>
      <c r="D16" s="13" t="s">
        <v>174</v>
      </c>
      <c r="E16" s="13" t="s">
        <v>175</v>
      </c>
      <c r="F16" s="13" t="s">
        <v>176</v>
      </c>
      <c r="G16" s="38">
        <v>3</v>
      </c>
      <c r="H16" s="38">
        <v>4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  <row r="17" spans="1:33" ht="68.45" customHeight="1">
      <c r="A17" s="89"/>
      <c r="B17" s="12" t="s">
        <v>333</v>
      </c>
      <c r="C17" s="13" t="s">
        <v>177</v>
      </c>
      <c r="D17" s="13" t="s">
        <v>178</v>
      </c>
      <c r="E17" s="13" t="s">
        <v>179</v>
      </c>
      <c r="F17" s="13" t="s">
        <v>180</v>
      </c>
      <c r="G17" s="38">
        <v>4</v>
      </c>
      <c r="H17" s="38">
        <v>4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</row>
  </sheetData>
  <sheetProtection selectLockedCells="1" selectUnlockedCells="1"/>
  <protectedRanges>
    <protectedRange algorithmName="SHA-512" hashValue="EkdmAlnxUyN8WetXk12zSTL1deqietBKBdwMvdRZGDB+XKKTx59vQOrDJURFQHYarcm6ibzHXjF1jxKykcZtCw==" saltValue="PqE0REi2kHEfKEB9kw7wtQ==" spinCount="100000" sqref="AF14:AG17" name="Range1"/>
    <protectedRange algorithmName="SHA-512" hashValue="VdEYsRFO+6SKFf7hfHZti9P2FR54IlzQrAqxGdOaL66WXsSv4PxLdyZ/fSRPCr+CkjLB5EoEiacSaRJEFStN3w==" saltValue="BakUz2I07Nc7X2E4KmELzg==" spinCount="100000" sqref="AF8:AG13" name="Range1_1"/>
  </protectedRanges>
  <mergeCells count="10">
    <mergeCell ref="A14:A17"/>
    <mergeCell ref="A1:F1"/>
    <mergeCell ref="A5:A7"/>
    <mergeCell ref="B5:B7"/>
    <mergeCell ref="G5:AG5"/>
    <mergeCell ref="C6:C7"/>
    <mergeCell ref="D6:D7"/>
    <mergeCell ref="E6:E7"/>
    <mergeCell ref="F6:F7"/>
    <mergeCell ref="A8:A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A1:AG12"/>
  <sheetViews>
    <sheetView zoomScale="70" zoomScaleNormal="70" workbookViewId="0">
      <pane xSplit="6" ySplit="7" topLeftCell="G8" activePane="bottomRight" state="frozen"/>
      <selection activeCell="P10" sqref="P10"/>
      <selection pane="topRight" activeCell="P10" sqref="P10"/>
      <selection pane="bottomLeft" activeCell="P10" sqref="P10"/>
      <selection pane="bottomRight" activeCell="A3" sqref="A3"/>
    </sheetView>
  </sheetViews>
  <sheetFormatPr defaultColWidth="9.85546875" defaultRowHeight="15"/>
  <cols>
    <col min="1" max="1" width="11.140625" customWidth="1"/>
    <col min="2" max="2" width="23.7109375" customWidth="1"/>
    <col min="3" max="3" width="29.42578125" customWidth="1"/>
    <col min="4" max="4" width="29" customWidth="1"/>
    <col min="5" max="5" width="29.42578125" customWidth="1"/>
    <col min="6" max="6" width="30.5703125" customWidth="1"/>
    <col min="7" max="33" width="4.7109375" customWidth="1"/>
  </cols>
  <sheetData>
    <row r="1" spans="1:33" ht="15.75">
      <c r="A1" s="76" t="s">
        <v>350</v>
      </c>
      <c r="B1" s="76"/>
      <c r="C1" s="76"/>
      <c r="D1" s="76"/>
      <c r="E1" s="76"/>
      <c r="F1" s="76"/>
    </row>
    <row r="3" spans="1:33">
      <c r="A3" t="s">
        <v>31</v>
      </c>
    </row>
    <row r="5" spans="1:33" ht="15.75">
      <c r="A5" s="82" t="s">
        <v>32</v>
      </c>
      <c r="B5" s="78" t="s">
        <v>33</v>
      </c>
      <c r="C5" s="10">
        <v>1</v>
      </c>
      <c r="D5" s="10">
        <v>2</v>
      </c>
      <c r="E5" s="10">
        <v>3</v>
      </c>
      <c r="F5" s="10">
        <v>4</v>
      </c>
      <c r="G5" s="92" t="s">
        <v>304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4"/>
    </row>
    <row r="6" spans="1:33" ht="15.75">
      <c r="A6" s="83"/>
      <c r="B6" s="79"/>
      <c r="C6" s="85" t="s">
        <v>35</v>
      </c>
      <c r="D6" s="85" t="s">
        <v>36</v>
      </c>
      <c r="E6" s="85" t="s">
        <v>37</v>
      </c>
      <c r="F6" s="85" t="s">
        <v>38</v>
      </c>
      <c r="G6" s="14">
        <v>1</v>
      </c>
      <c r="H6" s="14">
        <v>2</v>
      </c>
      <c r="I6" s="14">
        <v>3</v>
      </c>
      <c r="J6" s="14">
        <v>4</v>
      </c>
      <c r="K6" s="14">
        <v>5</v>
      </c>
      <c r="L6" s="14">
        <v>6</v>
      </c>
      <c r="M6" s="14">
        <v>7</v>
      </c>
      <c r="N6" s="14">
        <v>8</v>
      </c>
      <c r="O6" s="14">
        <v>9</v>
      </c>
      <c r="P6" s="14">
        <v>10</v>
      </c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4">
        <v>17</v>
      </c>
      <c r="X6" s="14">
        <v>18</v>
      </c>
      <c r="Y6" s="14">
        <v>19</v>
      </c>
      <c r="Z6" s="14">
        <v>20</v>
      </c>
      <c r="AA6" s="14">
        <v>21</v>
      </c>
      <c r="AB6" s="14">
        <v>22</v>
      </c>
      <c r="AC6" s="14">
        <v>23</v>
      </c>
      <c r="AD6" s="14">
        <v>24</v>
      </c>
      <c r="AE6" s="14">
        <v>25</v>
      </c>
      <c r="AF6" s="14">
        <v>26</v>
      </c>
      <c r="AG6" s="14">
        <v>27</v>
      </c>
    </row>
    <row r="7" spans="1:33" ht="15.75">
      <c r="A7" s="84"/>
      <c r="B7" s="80"/>
      <c r="C7" s="86"/>
      <c r="D7" s="86"/>
      <c r="E7" s="86"/>
      <c r="F7" s="86"/>
      <c r="G7" s="15" t="str">
        <f>COVER!D66</f>
        <v>AFATS</v>
      </c>
      <c r="H7" s="15" t="str">
        <f>COVER!D67</f>
        <v>AL</v>
      </c>
      <c r="I7" s="15" t="str">
        <f>COVER!D68</f>
        <v>AFA</v>
      </c>
      <c r="J7" s="15" t="str">
        <f>COVER!D69</f>
        <v>AFATS</v>
      </c>
      <c r="K7" s="15" t="str">
        <f>COVER!D70</f>
        <v>AL</v>
      </c>
      <c r="L7" s="15" t="str">
        <f>COVER!D71</f>
        <v>AFA</v>
      </c>
      <c r="M7" s="15" t="str">
        <f>COVER!D72</f>
        <v>AFATS</v>
      </c>
      <c r="N7" s="15" t="str">
        <f>COVER!D73</f>
        <v>AL</v>
      </c>
      <c r="O7" s="15" t="str">
        <f>COVER!D74</f>
        <v>AFA</v>
      </c>
      <c r="P7" s="15" t="str">
        <f>COVER!D75</f>
        <v>AFATS</v>
      </c>
      <c r="Q7" s="15" t="str">
        <f>COVER!D76</f>
        <v>AL</v>
      </c>
      <c r="R7" s="15" t="str">
        <f>COVER!D77</f>
        <v/>
      </c>
      <c r="S7" s="15" t="str">
        <f>COVER!D78</f>
        <v/>
      </c>
      <c r="T7" s="15" t="str">
        <f>COVER!D79</f>
        <v/>
      </c>
      <c r="U7" s="15" t="str">
        <f>COVER!D80</f>
        <v/>
      </c>
      <c r="V7" s="15" t="str">
        <f>COVER!D81</f>
        <v/>
      </c>
      <c r="W7" s="15" t="str">
        <f>COVER!D82</f>
        <v/>
      </c>
      <c r="X7" s="15" t="str">
        <f>COVER!D83</f>
        <v/>
      </c>
      <c r="Y7" s="15" t="str">
        <f>COVER!D84</f>
        <v/>
      </c>
      <c r="Z7" s="15" t="str">
        <f>COVER!D85</f>
        <v/>
      </c>
      <c r="AA7" s="15" t="str">
        <f>COVER!D86</f>
        <v/>
      </c>
      <c r="AB7" s="15" t="str">
        <f>COVER!D87</f>
        <v/>
      </c>
      <c r="AC7" s="15" t="str">
        <f>COVER!D88</f>
        <v/>
      </c>
      <c r="AD7" s="15" t="str">
        <f>COVER!D89</f>
        <v/>
      </c>
      <c r="AE7" s="15" t="str">
        <f>COVER!D90</f>
        <v/>
      </c>
      <c r="AF7" s="15" t="str">
        <f>COVER!D91</f>
        <v/>
      </c>
      <c r="AG7" s="15" t="str">
        <f>COVER!D92</f>
        <v/>
      </c>
    </row>
    <row r="8" spans="1:33" ht="51">
      <c r="A8" s="87">
        <v>4</v>
      </c>
      <c r="B8" s="12" t="s">
        <v>163</v>
      </c>
      <c r="C8" s="13" t="s">
        <v>181</v>
      </c>
      <c r="D8" s="13" t="s">
        <v>182</v>
      </c>
      <c r="E8" s="13" t="s">
        <v>183</v>
      </c>
      <c r="F8" s="13" t="s">
        <v>184</v>
      </c>
      <c r="G8" s="53">
        <v>3</v>
      </c>
      <c r="H8" s="54">
        <v>4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38"/>
      <c r="AG8" s="38"/>
    </row>
    <row r="9" spans="1:33" ht="51">
      <c r="A9" s="88"/>
      <c r="B9" s="12" t="s">
        <v>168</v>
      </c>
      <c r="C9" s="13" t="s">
        <v>185</v>
      </c>
      <c r="D9" s="13" t="s">
        <v>186</v>
      </c>
      <c r="E9" s="13" t="s">
        <v>187</v>
      </c>
      <c r="F9" s="13" t="s">
        <v>188</v>
      </c>
      <c r="G9" s="55">
        <v>4</v>
      </c>
      <c r="H9" s="56">
        <v>4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38"/>
      <c r="AG9" s="38"/>
    </row>
    <row r="10" spans="1:33" ht="63.75">
      <c r="A10" s="88"/>
      <c r="B10" s="12" t="s">
        <v>189</v>
      </c>
      <c r="C10" s="13" t="s">
        <v>190</v>
      </c>
      <c r="D10" s="13" t="s">
        <v>191</v>
      </c>
      <c r="E10" s="13" t="s">
        <v>192</v>
      </c>
      <c r="F10" s="13" t="s">
        <v>193</v>
      </c>
      <c r="G10" s="53">
        <v>3</v>
      </c>
      <c r="H10" s="54">
        <v>4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38"/>
      <c r="AG10" s="38"/>
    </row>
    <row r="11" spans="1:33" ht="51">
      <c r="A11" s="88"/>
      <c r="B11" s="12" t="s">
        <v>194</v>
      </c>
      <c r="C11" s="13" t="s">
        <v>195</v>
      </c>
      <c r="D11" s="13" t="s">
        <v>196</v>
      </c>
      <c r="E11" s="13" t="s">
        <v>197</v>
      </c>
      <c r="F11" s="13" t="s">
        <v>198</v>
      </c>
      <c r="G11" s="55">
        <v>4</v>
      </c>
      <c r="H11" s="56">
        <v>4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38"/>
      <c r="AG11" s="38"/>
    </row>
    <row r="12" spans="1:33" ht="68.45" customHeight="1">
      <c r="A12" s="89"/>
      <c r="B12" s="12" t="s">
        <v>199</v>
      </c>
      <c r="C12" s="13" t="s">
        <v>200</v>
      </c>
      <c r="D12" s="13" t="s">
        <v>201</v>
      </c>
      <c r="E12" s="13" t="s">
        <v>202</v>
      </c>
      <c r="F12" s="13" t="s">
        <v>203</v>
      </c>
      <c r="G12" s="53">
        <v>3</v>
      </c>
      <c r="H12" s="54">
        <v>4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38"/>
      <c r="AG12" s="38"/>
    </row>
  </sheetData>
  <sheetProtection selectLockedCells="1" selectUnlockedCells="1"/>
  <protectedRanges>
    <protectedRange algorithmName="SHA-512" hashValue="ZfFDg3KZ1822e/jieV4vCBTbQZOphaiSzRYbLpkUVCbcxQMmLmqGhyI+gLcq88WW9uuqwo6UrPo1vrbDm4R5Bw==" saltValue="RmfWlat1aNsHFoTZB7lPFA==" spinCount="100000" sqref="AF8:AG12" name="Range1"/>
    <protectedRange algorithmName="SHA-512" hashValue="ZfFDg3KZ1822e/jieV4vCBTbQZOphaiSzRYbLpkUVCbcxQMmLmqGhyI+gLcq88WW9uuqwo6UrPo1vrbDm4R5Bw==" saltValue="RmfWlat1aNsHFoTZB7lPFA==" spinCount="100000" sqref="G8:AE12" name="Range1_1"/>
  </protectedRanges>
  <mergeCells count="9">
    <mergeCell ref="A8:A12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:AG15"/>
  <sheetViews>
    <sheetView zoomScale="70" zoomScaleNormal="70" workbookViewId="0">
      <pane xSplit="6" ySplit="7" topLeftCell="G8" activePane="bottomRight" state="frozen"/>
      <selection activeCell="P10" sqref="P10"/>
      <selection pane="topRight" activeCell="P10" sqref="P10"/>
      <selection pane="bottomLeft" activeCell="P10" sqref="P10"/>
      <selection pane="bottomRight" activeCell="O25" sqref="O25"/>
    </sheetView>
  </sheetViews>
  <sheetFormatPr defaultColWidth="9.85546875" defaultRowHeight="15"/>
  <cols>
    <col min="1" max="1" width="11.140625" customWidth="1"/>
    <col min="2" max="2" width="23.7109375" customWidth="1"/>
    <col min="3" max="3" width="29.42578125" customWidth="1"/>
    <col min="4" max="4" width="29" customWidth="1"/>
    <col min="5" max="5" width="29.42578125" customWidth="1"/>
    <col min="6" max="6" width="30.5703125" customWidth="1"/>
    <col min="7" max="33" width="4.7109375" customWidth="1"/>
  </cols>
  <sheetData>
    <row r="1" spans="1:33" ht="15.75">
      <c r="A1" s="76" t="s">
        <v>204</v>
      </c>
      <c r="B1" s="76"/>
      <c r="C1" s="76"/>
      <c r="D1" s="76"/>
      <c r="E1" s="76"/>
      <c r="F1" s="76"/>
    </row>
    <row r="3" spans="1:33">
      <c r="A3" t="s">
        <v>31</v>
      </c>
    </row>
    <row r="5" spans="1:33" ht="15.75">
      <c r="A5" s="77" t="s">
        <v>32</v>
      </c>
      <c r="B5" s="90" t="s">
        <v>33</v>
      </c>
      <c r="C5" s="10">
        <v>1</v>
      </c>
      <c r="D5" s="10">
        <v>2</v>
      </c>
      <c r="E5" s="10">
        <v>3</v>
      </c>
      <c r="F5" s="10">
        <v>4</v>
      </c>
      <c r="G5" s="81" t="s">
        <v>301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pans="1:33" ht="15.75">
      <c r="A6" s="77"/>
      <c r="B6" s="90"/>
      <c r="C6" s="85" t="s">
        <v>35</v>
      </c>
      <c r="D6" s="85" t="s">
        <v>36</v>
      </c>
      <c r="E6" s="85" t="s">
        <v>37</v>
      </c>
      <c r="F6" s="85" t="s">
        <v>38</v>
      </c>
      <c r="G6" s="14">
        <v>1</v>
      </c>
      <c r="H6" s="14">
        <v>2</v>
      </c>
      <c r="I6" s="14">
        <v>3</v>
      </c>
      <c r="J6" s="14">
        <v>4</v>
      </c>
      <c r="K6" s="14">
        <v>5</v>
      </c>
      <c r="L6" s="14">
        <v>6</v>
      </c>
      <c r="M6" s="14">
        <v>7</v>
      </c>
      <c r="N6" s="14">
        <v>8</v>
      </c>
      <c r="O6" s="14">
        <v>9</v>
      </c>
      <c r="P6" s="14">
        <v>10</v>
      </c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4">
        <v>17</v>
      </c>
      <c r="X6" s="14">
        <v>18</v>
      </c>
      <c r="Y6" s="14">
        <v>19</v>
      </c>
      <c r="Z6" s="14">
        <v>20</v>
      </c>
      <c r="AA6" s="14">
        <v>21</v>
      </c>
      <c r="AB6" s="14">
        <v>22</v>
      </c>
      <c r="AC6" s="14">
        <v>23</v>
      </c>
      <c r="AD6" s="14">
        <v>24</v>
      </c>
      <c r="AE6" s="14">
        <v>25</v>
      </c>
      <c r="AF6" s="14">
        <v>26</v>
      </c>
      <c r="AG6" s="14">
        <v>27</v>
      </c>
    </row>
    <row r="7" spans="1:33" ht="15.75">
      <c r="A7" s="77"/>
      <c r="B7" s="90"/>
      <c r="C7" s="86"/>
      <c r="D7" s="86"/>
      <c r="E7" s="86"/>
      <c r="F7" s="86"/>
      <c r="G7" s="15" t="str">
        <f>COVER!D66</f>
        <v>AFATS</v>
      </c>
      <c r="H7" s="15" t="str">
        <f>COVER!D67</f>
        <v>AL</v>
      </c>
      <c r="I7" s="15" t="str">
        <f>COVER!D68</f>
        <v>AFA</v>
      </c>
      <c r="J7" s="15" t="str">
        <f>COVER!D69</f>
        <v>AFATS</v>
      </c>
      <c r="K7" s="15" t="str">
        <f>COVER!D70</f>
        <v>AL</v>
      </c>
      <c r="L7" s="15" t="str">
        <f>COVER!D71</f>
        <v>AFA</v>
      </c>
      <c r="M7" s="15" t="str">
        <f>COVER!D72</f>
        <v>AFATS</v>
      </c>
      <c r="N7" s="15" t="str">
        <f>COVER!D73</f>
        <v>AL</v>
      </c>
      <c r="O7" s="15" t="str">
        <f>COVER!D74</f>
        <v>AFA</v>
      </c>
      <c r="P7" s="15" t="str">
        <f>COVER!D75</f>
        <v>AFATS</v>
      </c>
      <c r="Q7" s="15" t="str">
        <f>COVER!D76</f>
        <v>AL</v>
      </c>
      <c r="R7" s="15" t="str">
        <f>COVER!D77</f>
        <v/>
      </c>
      <c r="S7" s="15" t="str">
        <f>COVER!D78</f>
        <v/>
      </c>
      <c r="T7" s="15" t="str">
        <f>COVER!D79</f>
        <v/>
      </c>
      <c r="U7" s="15" t="str">
        <f>COVER!D80</f>
        <v/>
      </c>
      <c r="V7" s="15" t="str">
        <f>COVER!D81</f>
        <v/>
      </c>
      <c r="W7" s="15" t="str">
        <f>COVER!D82</f>
        <v/>
      </c>
      <c r="X7" s="15" t="str">
        <f>COVER!D83</f>
        <v/>
      </c>
      <c r="Y7" s="15" t="str">
        <f>COVER!D84</f>
        <v/>
      </c>
      <c r="Z7" s="15" t="str">
        <f>COVER!D85</f>
        <v/>
      </c>
      <c r="AA7" s="15" t="str">
        <f>COVER!D86</f>
        <v/>
      </c>
      <c r="AB7" s="15" t="str">
        <f>COVER!D87</f>
        <v/>
      </c>
      <c r="AC7" s="15" t="str">
        <f>COVER!D88</f>
        <v/>
      </c>
      <c r="AD7" s="15" t="str">
        <f>COVER!D89</f>
        <v/>
      </c>
      <c r="AE7" s="15" t="str">
        <f>COVER!D90</f>
        <v/>
      </c>
      <c r="AF7" s="15" t="str">
        <f>COVER!D91</f>
        <v/>
      </c>
      <c r="AG7" s="15" t="str">
        <f>COVER!D92</f>
        <v/>
      </c>
    </row>
    <row r="8" spans="1:33" ht="63.6" customHeight="1">
      <c r="A8" s="91">
        <v>5</v>
      </c>
      <c r="B8" s="12" t="s">
        <v>205</v>
      </c>
      <c r="C8" s="13" t="s">
        <v>206</v>
      </c>
      <c r="D8" s="13" t="s">
        <v>207</v>
      </c>
      <c r="E8" s="13" t="s">
        <v>208</v>
      </c>
      <c r="F8" s="13" t="s">
        <v>209</v>
      </c>
      <c r="G8" s="53">
        <v>3</v>
      </c>
      <c r="H8" s="54">
        <v>4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38"/>
      <c r="AG8" s="38"/>
    </row>
    <row r="9" spans="1:33" ht="51">
      <c r="A9" s="91"/>
      <c r="B9" s="12" t="s">
        <v>210</v>
      </c>
      <c r="C9" s="13" t="s">
        <v>211</v>
      </c>
      <c r="D9" s="13" t="s">
        <v>212</v>
      </c>
      <c r="E9" s="13" t="s">
        <v>213</v>
      </c>
      <c r="F9" s="13" t="s">
        <v>214</v>
      </c>
      <c r="G9" s="53">
        <v>3</v>
      </c>
      <c r="H9" s="54">
        <v>3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38"/>
      <c r="AG9" s="38"/>
    </row>
    <row r="10" spans="1:33" ht="38.25">
      <c r="A10" s="91"/>
      <c r="B10" s="12" t="s">
        <v>215</v>
      </c>
      <c r="C10" s="13" t="s">
        <v>216</v>
      </c>
      <c r="D10" s="13" t="s">
        <v>217</v>
      </c>
      <c r="E10" s="13" t="s">
        <v>218</v>
      </c>
      <c r="F10" s="13" t="s">
        <v>219</v>
      </c>
      <c r="G10" s="53">
        <v>3</v>
      </c>
      <c r="H10" s="54">
        <v>4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38"/>
      <c r="AG10" s="38"/>
    </row>
    <row r="11" spans="1:33" ht="38.25">
      <c r="A11" s="91"/>
      <c r="B11" s="12" t="s">
        <v>220</v>
      </c>
      <c r="C11" s="13" t="s">
        <v>221</v>
      </c>
      <c r="D11" s="13" t="s">
        <v>222</v>
      </c>
      <c r="E11" s="13" t="s">
        <v>223</v>
      </c>
      <c r="F11" s="13" t="s">
        <v>224</v>
      </c>
      <c r="G11" s="53">
        <v>3</v>
      </c>
      <c r="H11" s="54">
        <v>3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38"/>
      <c r="AG11" s="38"/>
    </row>
    <row r="12" spans="1:33" ht="25.5">
      <c r="A12" s="91"/>
      <c r="B12" s="12" t="s">
        <v>225</v>
      </c>
      <c r="C12" s="13" t="s">
        <v>226</v>
      </c>
      <c r="D12" s="13" t="s">
        <v>227</v>
      </c>
      <c r="E12" s="13" t="s">
        <v>228</v>
      </c>
      <c r="F12" s="13" t="s">
        <v>229</v>
      </c>
      <c r="G12" s="53">
        <v>3</v>
      </c>
      <c r="H12" s="54">
        <v>4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38"/>
      <c r="AG12" s="38"/>
    </row>
    <row r="13" spans="1:33" ht="38.25">
      <c r="A13" s="91"/>
      <c r="B13" s="12" t="s">
        <v>230</v>
      </c>
      <c r="C13" s="13" t="s">
        <v>231</v>
      </c>
      <c r="D13" s="13" t="s">
        <v>232</v>
      </c>
      <c r="E13" s="13" t="s">
        <v>233</v>
      </c>
      <c r="F13" s="13" t="s">
        <v>234</v>
      </c>
      <c r="G13" s="53">
        <v>3</v>
      </c>
      <c r="H13" s="54">
        <v>3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38"/>
      <c r="AG13" s="38"/>
    </row>
    <row r="14" spans="1:33" ht="38.25">
      <c r="A14" s="91"/>
      <c r="B14" s="12" t="s">
        <v>235</v>
      </c>
      <c r="C14" s="13" t="s">
        <v>236</v>
      </c>
      <c r="D14" s="13" t="s">
        <v>237</v>
      </c>
      <c r="E14" s="13" t="s">
        <v>238</v>
      </c>
      <c r="F14" s="13" t="s">
        <v>239</v>
      </c>
      <c r="G14" s="53">
        <v>3</v>
      </c>
      <c r="H14" s="54">
        <v>4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38"/>
      <c r="AG14" s="38"/>
    </row>
    <row r="15" spans="1:33" ht="72.599999999999994" customHeight="1">
      <c r="A15" s="91"/>
      <c r="B15" s="12" t="s">
        <v>240</v>
      </c>
      <c r="C15" s="37" t="s">
        <v>241</v>
      </c>
      <c r="D15" s="13" t="s">
        <v>242</v>
      </c>
      <c r="E15" s="13" t="s">
        <v>243</v>
      </c>
      <c r="F15" s="13" t="s">
        <v>244</v>
      </c>
      <c r="G15" s="53">
        <v>3</v>
      </c>
      <c r="H15" s="54">
        <v>3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38"/>
      <c r="AG15" s="38"/>
    </row>
  </sheetData>
  <sheetProtection selectLockedCells="1" selectUnlockedCells="1"/>
  <protectedRanges>
    <protectedRange algorithmName="SHA-512" hashValue="RD2xaCG54WiPAaS6OBILmehEEphpukmm4CsxpA+iJpxFyhEsy+Kf2/0EzgWEwTnyHNgzO56a7/UiFvLmOZAr7Q==" saltValue="wCdOqsw8+7Mkt2/r3bDDmg==" spinCount="100000" sqref="AF8:AG15" name="Range1"/>
    <protectedRange algorithmName="SHA-512" hashValue="ZfFDg3KZ1822e/jieV4vCBTbQZOphaiSzRYbLpkUVCbcxQMmLmqGhyI+gLcq88WW9uuqwo6UrPo1vrbDm4R5Bw==" saltValue="RmfWlat1aNsHFoTZB7lPFA==" spinCount="100000" sqref="G8:AE8" name="Range1_1"/>
    <protectedRange algorithmName="SHA-512" hashValue="ZfFDg3KZ1822e/jieV4vCBTbQZOphaiSzRYbLpkUVCbcxQMmLmqGhyI+gLcq88WW9uuqwo6UrPo1vrbDm4R5Bw==" saltValue="RmfWlat1aNsHFoTZB7lPFA==" spinCount="100000" sqref="G9:AE9" name="Range1_2"/>
    <protectedRange algorithmName="SHA-512" hashValue="ZfFDg3KZ1822e/jieV4vCBTbQZOphaiSzRYbLpkUVCbcxQMmLmqGhyI+gLcq88WW9uuqwo6UrPo1vrbDm4R5Bw==" saltValue="RmfWlat1aNsHFoTZB7lPFA==" spinCount="100000" sqref="G10:AE10" name="Range1_3"/>
    <protectedRange algorithmName="SHA-512" hashValue="ZfFDg3KZ1822e/jieV4vCBTbQZOphaiSzRYbLpkUVCbcxQMmLmqGhyI+gLcq88WW9uuqwo6UrPo1vrbDm4R5Bw==" saltValue="RmfWlat1aNsHFoTZB7lPFA==" spinCount="100000" sqref="G11:AE11" name="Range1_4"/>
    <protectedRange algorithmName="SHA-512" hashValue="ZfFDg3KZ1822e/jieV4vCBTbQZOphaiSzRYbLpkUVCbcxQMmLmqGhyI+gLcq88WW9uuqwo6UrPo1vrbDm4R5Bw==" saltValue="RmfWlat1aNsHFoTZB7lPFA==" spinCount="100000" sqref="G12:AE12" name="Range1_5"/>
    <protectedRange algorithmName="SHA-512" hashValue="ZfFDg3KZ1822e/jieV4vCBTbQZOphaiSzRYbLpkUVCbcxQMmLmqGhyI+gLcq88WW9uuqwo6UrPo1vrbDm4R5Bw==" saltValue="RmfWlat1aNsHFoTZB7lPFA==" spinCount="100000" sqref="G13:AE13" name="Range1_6"/>
    <protectedRange algorithmName="SHA-512" hashValue="ZfFDg3KZ1822e/jieV4vCBTbQZOphaiSzRYbLpkUVCbcxQMmLmqGhyI+gLcq88WW9uuqwo6UrPo1vrbDm4R5Bw==" saltValue="RmfWlat1aNsHFoTZB7lPFA==" spinCount="100000" sqref="G14:AE14" name="Range1_7"/>
    <protectedRange algorithmName="SHA-512" hashValue="ZfFDg3KZ1822e/jieV4vCBTbQZOphaiSzRYbLpkUVCbcxQMmLmqGhyI+gLcq88WW9uuqwo6UrPo1vrbDm4R5Bw==" saltValue="RmfWlat1aNsHFoTZB7lPFA==" spinCount="100000" sqref="G15:AE15" name="Range1_8"/>
  </protectedRanges>
  <mergeCells count="9">
    <mergeCell ref="A8:A15"/>
    <mergeCell ref="A1:F1"/>
    <mergeCell ref="A5:A7"/>
    <mergeCell ref="B5:B7"/>
    <mergeCell ref="G5:AG5"/>
    <mergeCell ref="C6:C7"/>
    <mergeCell ref="D6:D7"/>
    <mergeCell ref="E6:E7"/>
    <mergeCell ref="F6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</sheetPr>
  <dimension ref="A1:AH16"/>
  <sheetViews>
    <sheetView zoomScale="70" zoomScaleNormal="70" workbookViewId="0">
      <pane xSplit="6" ySplit="7" topLeftCell="G9" activePane="bottomRight" state="frozen"/>
      <selection activeCell="P10" sqref="P10"/>
      <selection pane="topRight" activeCell="P10" sqref="P10"/>
      <selection pane="bottomLeft" activeCell="P10" sqref="P10"/>
      <selection pane="bottomRight" activeCell="I9" sqref="I9"/>
    </sheetView>
  </sheetViews>
  <sheetFormatPr defaultColWidth="9.85546875" defaultRowHeight="15"/>
  <cols>
    <col min="1" max="1" width="11.140625" customWidth="1"/>
    <col min="2" max="2" width="23.7109375" customWidth="1"/>
    <col min="3" max="3" width="29.42578125" customWidth="1"/>
    <col min="4" max="4" width="29" customWidth="1"/>
    <col min="5" max="5" width="29.42578125" customWidth="1"/>
    <col min="6" max="6" width="30.5703125" customWidth="1"/>
    <col min="7" max="33" width="4.7109375" customWidth="1"/>
  </cols>
  <sheetData>
    <row r="1" spans="1:34" ht="15.75">
      <c r="A1" s="76" t="s">
        <v>245</v>
      </c>
      <c r="B1" s="76"/>
      <c r="C1" s="76"/>
      <c r="D1" s="76"/>
      <c r="E1" s="76"/>
      <c r="F1" s="76"/>
    </row>
    <row r="3" spans="1:34">
      <c r="A3" t="s">
        <v>31</v>
      </c>
    </row>
    <row r="5" spans="1:34" ht="15.75">
      <c r="A5" s="77" t="s">
        <v>32</v>
      </c>
      <c r="B5" s="90" t="s">
        <v>33</v>
      </c>
      <c r="C5" s="10">
        <v>1</v>
      </c>
      <c r="D5" s="10">
        <v>2</v>
      </c>
      <c r="E5" s="10">
        <v>3</v>
      </c>
      <c r="F5" s="10">
        <v>4</v>
      </c>
      <c r="G5" s="81" t="s">
        <v>301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pans="1:34" ht="15.75">
      <c r="A6" s="77"/>
      <c r="B6" s="90"/>
      <c r="C6" s="85" t="s">
        <v>35</v>
      </c>
      <c r="D6" s="85" t="s">
        <v>36</v>
      </c>
      <c r="E6" s="85" t="s">
        <v>37</v>
      </c>
      <c r="F6" s="85" t="s">
        <v>38</v>
      </c>
      <c r="G6" s="14">
        <v>1</v>
      </c>
      <c r="H6" s="14">
        <v>2</v>
      </c>
      <c r="I6" s="14">
        <v>3</v>
      </c>
      <c r="J6" s="14">
        <v>4</v>
      </c>
      <c r="K6" s="14">
        <v>5</v>
      </c>
      <c r="L6" s="14">
        <v>6</v>
      </c>
      <c r="M6" s="14">
        <v>7</v>
      </c>
      <c r="N6" s="14">
        <v>8</v>
      </c>
      <c r="O6" s="14">
        <v>9</v>
      </c>
      <c r="P6" s="14">
        <v>10</v>
      </c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4">
        <v>17</v>
      </c>
      <c r="X6" s="14">
        <v>18</v>
      </c>
      <c r="Y6" s="14">
        <v>19</v>
      </c>
      <c r="Z6" s="14">
        <v>20</v>
      </c>
      <c r="AA6" s="14">
        <v>21</v>
      </c>
      <c r="AB6" s="14">
        <v>22</v>
      </c>
      <c r="AC6" s="14">
        <v>23</v>
      </c>
      <c r="AD6" s="14">
        <v>24</v>
      </c>
      <c r="AE6" s="14">
        <v>25</v>
      </c>
      <c r="AF6" s="14">
        <v>26</v>
      </c>
      <c r="AG6" s="14">
        <v>27</v>
      </c>
    </row>
    <row r="7" spans="1:34" ht="15.75">
      <c r="A7" s="77"/>
      <c r="B7" s="90"/>
      <c r="C7" s="86"/>
      <c r="D7" s="86"/>
      <c r="E7" s="86"/>
      <c r="F7" s="86"/>
      <c r="G7" s="15" t="str">
        <f>COVER!D66</f>
        <v>AFATS</v>
      </c>
      <c r="H7" s="15" t="str">
        <f>COVER!D67</f>
        <v>AL</v>
      </c>
      <c r="I7" s="15" t="str">
        <f>COVER!D68</f>
        <v>AFA</v>
      </c>
      <c r="J7" s="15" t="str">
        <f>COVER!D69</f>
        <v>AFATS</v>
      </c>
      <c r="K7" s="15" t="str">
        <f>COVER!D70</f>
        <v>AL</v>
      </c>
      <c r="L7" s="15" t="str">
        <f>COVER!D71</f>
        <v>AFA</v>
      </c>
      <c r="M7" s="15" t="str">
        <f>COVER!D72</f>
        <v>AFATS</v>
      </c>
      <c r="N7" s="15" t="str">
        <f>COVER!D73</f>
        <v>AL</v>
      </c>
      <c r="O7" s="15" t="str">
        <f>COVER!D74</f>
        <v>AFA</v>
      </c>
      <c r="P7" s="15" t="str">
        <f>COVER!D75</f>
        <v>AFATS</v>
      </c>
      <c r="Q7" s="15" t="str">
        <f>COVER!D76</f>
        <v>AL</v>
      </c>
      <c r="R7" s="15" t="str">
        <f>COVER!D77</f>
        <v/>
      </c>
      <c r="S7" s="15" t="str">
        <f>COVER!D78</f>
        <v/>
      </c>
      <c r="T7" s="15" t="str">
        <f>COVER!D79</f>
        <v/>
      </c>
      <c r="U7" s="15" t="str">
        <f>COVER!D80</f>
        <v/>
      </c>
      <c r="V7" s="15" t="str">
        <f>COVER!D81</f>
        <v/>
      </c>
      <c r="W7" s="15" t="str">
        <f>COVER!D82</f>
        <v/>
      </c>
      <c r="X7" s="15" t="str">
        <f>COVER!D83</f>
        <v/>
      </c>
      <c r="Y7" s="15" t="str">
        <f>COVER!D84</f>
        <v/>
      </c>
      <c r="Z7" s="15" t="str">
        <f>COVER!D85</f>
        <v/>
      </c>
      <c r="AA7" s="15" t="str">
        <f>COVER!D86</f>
        <v/>
      </c>
      <c r="AB7" s="15" t="str">
        <f>COVER!D87</f>
        <v/>
      </c>
      <c r="AC7" s="15" t="str">
        <f>COVER!D88</f>
        <v/>
      </c>
      <c r="AD7" s="15" t="str">
        <f>COVER!D89</f>
        <v/>
      </c>
      <c r="AE7" s="15" t="str">
        <f>COVER!D90</f>
        <v/>
      </c>
      <c r="AF7" s="15" t="str">
        <f>COVER!D91</f>
        <v/>
      </c>
      <c r="AG7" s="15" t="str">
        <f>COVER!D92</f>
        <v/>
      </c>
    </row>
    <row r="8" spans="1:34" ht="63.6" customHeight="1">
      <c r="A8" s="87">
        <v>3</v>
      </c>
      <c r="B8" s="12" t="s">
        <v>246</v>
      </c>
      <c r="C8" s="13" t="s">
        <v>247</v>
      </c>
      <c r="D8" s="13" t="s">
        <v>248</v>
      </c>
      <c r="E8" s="13" t="s">
        <v>249</v>
      </c>
      <c r="F8" s="13" t="s">
        <v>250</v>
      </c>
      <c r="G8" s="38">
        <v>3</v>
      </c>
      <c r="H8" s="38">
        <v>3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spans="1:34" ht="63.6" customHeight="1">
      <c r="A9" s="88"/>
      <c r="B9" s="12" t="s">
        <v>251</v>
      </c>
      <c r="C9" s="13" t="s">
        <v>252</v>
      </c>
      <c r="D9" s="13" t="s">
        <v>253</v>
      </c>
      <c r="E9" s="13" t="s">
        <v>254</v>
      </c>
      <c r="F9" s="13" t="s">
        <v>255</v>
      </c>
      <c r="G9" s="38">
        <v>4</v>
      </c>
      <c r="H9" s="38">
        <v>4</v>
      </c>
      <c r="I9" s="38">
        <v>3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1:34" ht="63.75">
      <c r="A10" s="88"/>
      <c r="B10" s="12" t="s">
        <v>256</v>
      </c>
      <c r="C10" s="13" t="s">
        <v>257</v>
      </c>
      <c r="D10" s="13" t="s">
        <v>258</v>
      </c>
      <c r="E10" s="13" t="s">
        <v>259</v>
      </c>
      <c r="F10" s="13" t="s">
        <v>260</v>
      </c>
      <c r="G10" s="38">
        <v>4</v>
      </c>
      <c r="H10" s="38">
        <v>4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1:34" ht="76.5">
      <c r="A11" s="88"/>
      <c r="B11" s="12" t="s">
        <v>261</v>
      </c>
      <c r="C11" s="13" t="s">
        <v>262</v>
      </c>
      <c r="D11" s="13" t="s">
        <v>263</v>
      </c>
      <c r="E11" s="13" t="s">
        <v>264</v>
      </c>
      <c r="F11" s="13" t="s">
        <v>265</v>
      </c>
      <c r="G11" s="38">
        <v>3</v>
      </c>
      <c r="H11" s="38">
        <v>3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4" ht="63.75">
      <c r="A12" s="88"/>
      <c r="B12" s="12" t="s">
        <v>266</v>
      </c>
      <c r="C12" s="13" t="s">
        <v>267</v>
      </c>
      <c r="D12" s="13" t="s">
        <v>268</v>
      </c>
      <c r="E12" s="13" t="s">
        <v>269</v>
      </c>
      <c r="F12" s="13" t="s">
        <v>270</v>
      </c>
      <c r="G12" s="38">
        <v>4</v>
      </c>
      <c r="H12" s="38">
        <v>4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t="s">
        <v>349</v>
      </c>
    </row>
    <row r="13" spans="1:34" ht="51">
      <c r="A13" s="89"/>
      <c r="B13" s="12" t="s">
        <v>271</v>
      </c>
      <c r="C13" s="13" t="s">
        <v>272</v>
      </c>
      <c r="D13" s="13" t="s">
        <v>273</v>
      </c>
      <c r="E13" s="13" t="s">
        <v>274</v>
      </c>
      <c r="F13" s="13" t="s">
        <v>275</v>
      </c>
      <c r="G13" s="38">
        <v>3</v>
      </c>
      <c r="H13" s="38">
        <v>3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</row>
    <row r="14" spans="1:34" ht="51">
      <c r="A14" s="87">
        <v>5</v>
      </c>
      <c r="B14" s="12" t="s">
        <v>276</v>
      </c>
      <c r="C14" s="13" t="s">
        <v>277</v>
      </c>
      <c r="D14" s="13" t="s">
        <v>278</v>
      </c>
      <c r="E14" s="13" t="s">
        <v>279</v>
      </c>
      <c r="F14" s="13" t="s">
        <v>280</v>
      </c>
      <c r="G14" s="38">
        <v>4</v>
      </c>
      <c r="H14" s="38">
        <v>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</row>
    <row r="15" spans="1:34" ht="41.45" customHeight="1">
      <c r="A15" s="88"/>
      <c r="B15" s="12" t="s">
        <v>281</v>
      </c>
      <c r="C15" s="13" t="s">
        <v>282</v>
      </c>
      <c r="D15" s="13" t="s">
        <v>283</v>
      </c>
      <c r="E15" s="13" t="s">
        <v>284</v>
      </c>
      <c r="F15" s="13" t="s">
        <v>285</v>
      </c>
      <c r="G15" s="38">
        <v>3</v>
      </c>
      <c r="H15" s="38">
        <v>3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spans="1:34" ht="25.5">
      <c r="A16" s="89"/>
      <c r="B16" s="12" t="s">
        <v>286</v>
      </c>
      <c r="C16" s="13" t="s">
        <v>287</v>
      </c>
      <c r="D16" s="13" t="s">
        <v>288</v>
      </c>
      <c r="E16" s="13" t="s">
        <v>289</v>
      </c>
      <c r="F16" s="13" t="s">
        <v>290</v>
      </c>
      <c r="G16" s="38">
        <v>3</v>
      </c>
      <c r="H16" s="38">
        <v>3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</sheetData>
  <sheetProtection selectLockedCells="1" selectUnlockedCells="1"/>
  <protectedRanges>
    <protectedRange algorithmName="SHA-512" hashValue="KUpcvcr26VaAgJBjAmo6MCfBQQzVg6B5qlr+MqzaFcgs9b6Q2ytzu8wpKnGcfe7GKizZd8+67qWOuPlyRUcQQQ==" saltValue="NTW/KmTQrm5TCszJ/Pl7hA==" spinCount="100000" sqref="AF8:AG16" name="Range1"/>
    <protectedRange algorithmName="SHA-512" hashValue="KUpcvcr26VaAgJBjAmo6MCfBQQzVg6B5qlr+MqzaFcgs9b6Q2ytzu8wpKnGcfe7GKizZd8+67qWOuPlyRUcQQQ==" saltValue="NTW/KmTQrm5TCszJ/Pl7hA==" spinCount="100000" sqref="G8:AE16" name="Range1_1"/>
  </protectedRanges>
  <mergeCells count="10">
    <mergeCell ref="G5:AG5"/>
    <mergeCell ref="C6:C7"/>
    <mergeCell ref="D6:D7"/>
    <mergeCell ref="E6:E7"/>
    <mergeCell ref="F6:F7"/>
    <mergeCell ref="A8:A13"/>
    <mergeCell ref="A14:A16"/>
    <mergeCell ref="A1:F1"/>
    <mergeCell ref="A5:A7"/>
    <mergeCell ref="B5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R15"/>
  <sheetViews>
    <sheetView topLeftCell="B1" zoomScale="60" zoomScaleNormal="60" workbookViewId="0">
      <selection activeCell="P10" sqref="P10"/>
    </sheetView>
  </sheetViews>
  <sheetFormatPr defaultRowHeight="15"/>
  <cols>
    <col min="1" max="1" width="14.28515625" customWidth="1"/>
    <col min="2" max="2" width="64.7109375" customWidth="1"/>
    <col min="8" max="8" width="11.7109375" customWidth="1"/>
    <col min="16" max="16" width="10.28515625" customWidth="1"/>
  </cols>
  <sheetData>
    <row r="1" spans="1:18" ht="19.149999999999999" customHeight="1">
      <c r="A1" t="s">
        <v>291</v>
      </c>
      <c r="B1" s="2"/>
    </row>
    <row r="2" spans="1:18" ht="21.6" customHeight="1">
      <c r="A2" t="s">
        <v>292</v>
      </c>
      <c r="B2" s="36"/>
    </row>
    <row r="3" spans="1:18" ht="21.6" customHeight="1">
      <c r="A3" t="s">
        <v>293</v>
      </c>
      <c r="B3" s="2"/>
    </row>
    <row r="4" spans="1:18" ht="21" customHeight="1">
      <c r="A4" t="s">
        <v>294</v>
      </c>
      <c r="B4" s="2"/>
    </row>
    <row r="6" spans="1:18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1:18" ht="36.6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18">
      <c r="B8" s="3"/>
      <c r="C8" s="1"/>
      <c r="D8" s="1"/>
      <c r="E8" s="1"/>
      <c r="F8" s="1"/>
      <c r="G8" s="4"/>
      <c r="H8" s="46"/>
      <c r="I8" s="1"/>
      <c r="J8" s="1"/>
      <c r="K8" s="1"/>
      <c r="L8" s="1"/>
      <c r="M8" s="1"/>
      <c r="N8" s="1"/>
      <c r="O8" s="1"/>
      <c r="P8" s="1"/>
      <c r="Q8" s="4"/>
      <c r="R8" s="46"/>
    </row>
    <row r="9" spans="1:18" ht="55.15" customHeight="1">
      <c r="B9" s="5"/>
      <c r="C9" s="1"/>
      <c r="D9" s="1"/>
      <c r="E9" s="1"/>
      <c r="F9" s="49"/>
      <c r="G9" s="4"/>
      <c r="H9" s="46"/>
      <c r="I9" s="4"/>
      <c r="J9" s="47"/>
      <c r="K9" s="1"/>
      <c r="L9" s="1"/>
      <c r="M9" s="1"/>
      <c r="N9" s="1"/>
      <c r="O9" s="4"/>
      <c r="P9" s="47"/>
      <c r="Q9" s="4"/>
      <c r="R9" s="46"/>
    </row>
    <row r="10" spans="1:18">
      <c r="B10" s="5"/>
      <c r="C10" s="1"/>
      <c r="D10" s="1"/>
      <c r="E10" s="1"/>
      <c r="F10" s="1"/>
      <c r="G10" s="4"/>
      <c r="H10" s="46"/>
      <c r="I10" s="4"/>
      <c r="J10" s="47"/>
      <c r="K10" s="4"/>
      <c r="L10" s="47"/>
      <c r="M10" s="1"/>
      <c r="N10" s="1"/>
      <c r="O10" s="1"/>
      <c r="P10" s="1"/>
      <c r="Q10" s="4"/>
      <c r="R10" s="46"/>
    </row>
    <row r="11" spans="1:18">
      <c r="B11" s="3"/>
      <c r="C11" s="1"/>
      <c r="D11" s="1"/>
      <c r="E11" s="1"/>
      <c r="F11" s="1"/>
      <c r="G11" s="4"/>
      <c r="H11" s="46"/>
      <c r="I11" s="1"/>
      <c r="J11" s="1"/>
      <c r="K11" s="1"/>
      <c r="L11" s="1"/>
      <c r="M11" s="4"/>
      <c r="N11" s="47"/>
      <c r="O11" s="4"/>
      <c r="P11" s="46"/>
      <c r="Q11" s="4"/>
      <c r="R11" s="46"/>
    </row>
    <row r="15" spans="1:18">
      <c r="I15" s="48"/>
    </row>
  </sheetData>
  <sheetProtection selectLockedCells="1" selectUnlockedCells="1"/>
  <mergeCells count="17">
    <mergeCell ref="O6:O7"/>
    <mergeCell ref="P6:P7"/>
    <mergeCell ref="Q6:Q7"/>
    <mergeCell ref="R6:R7"/>
    <mergeCell ref="M6:M7"/>
    <mergeCell ref="N6:N7"/>
    <mergeCell ref="B6:B7"/>
    <mergeCell ref="I6:I7"/>
    <mergeCell ref="J6:J7"/>
    <mergeCell ref="K6:K7"/>
    <mergeCell ref="L6:L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</vt:i4>
      </vt:variant>
    </vt:vector>
  </HeadingPairs>
  <TitlesOfParts>
    <vt:vector size="39" baseType="lpstr">
      <vt:lpstr>COVER</vt:lpstr>
      <vt:lpstr>Nilai Pembekalan</vt:lpstr>
      <vt:lpstr>Rubrik Kerja Mandiri&amp;Kelompok</vt:lpstr>
      <vt:lpstr>Rubrik Proposal Kegiatan</vt:lpstr>
      <vt:lpstr>Rubrik Log Book Kegiatan</vt:lpstr>
      <vt:lpstr>Rubrik Video Kegiatan</vt:lpstr>
      <vt:lpstr>Rubrik Presentasi dan Diskusi</vt:lpstr>
      <vt:lpstr>Rubrik Laporan Akhir</vt:lpstr>
      <vt:lpstr>Rekap Nilai-Mhsw 1</vt:lpstr>
      <vt:lpstr>Rekap Nilai-Mhsw 2</vt:lpstr>
      <vt:lpstr>Rekap Nilai-Mhsw 3</vt:lpstr>
      <vt:lpstr>Rekap Nilai-Mhsw 4</vt:lpstr>
      <vt:lpstr>Rekap Nilai-Mhsw 5</vt:lpstr>
      <vt:lpstr>Rekap Nilai-Mhsw 6</vt:lpstr>
      <vt:lpstr>Rekap Nilai-Mhsw 7</vt:lpstr>
      <vt:lpstr>Rekap Nilai-Mhsw 8</vt:lpstr>
      <vt:lpstr>Rekap Nilai-Mhsw 9</vt:lpstr>
      <vt:lpstr>Rekap Nilai-Mhsw 10</vt:lpstr>
      <vt:lpstr>Rekap Nilai-Mhsw 11</vt:lpstr>
      <vt:lpstr>Rekap Nilai-Mhsw 12</vt:lpstr>
      <vt:lpstr>Rekap Nilai-Mhsw 13</vt:lpstr>
      <vt:lpstr>Rekap Nilai-Mhsw 14</vt:lpstr>
      <vt:lpstr>Rekap Nilai-Mhsw 15</vt:lpstr>
      <vt:lpstr>Rekap Nilai-Mhsw 16</vt:lpstr>
      <vt:lpstr>Rekap Nilai-Mhsw 17</vt:lpstr>
      <vt:lpstr>Rekap Nilai-Mhsw 18</vt:lpstr>
      <vt:lpstr>Rekap Nilai-Mhsw 19</vt:lpstr>
      <vt:lpstr>Rekap Nilai-Mhsw 20</vt:lpstr>
      <vt:lpstr>Rekap Nilai-Mhsw 21</vt:lpstr>
      <vt:lpstr>Rekap Nilai-Mhsw 22</vt:lpstr>
      <vt:lpstr>Rekap Nilai-Mhsw 23</vt:lpstr>
      <vt:lpstr>Rekap Nilai-Mhsw 24</vt:lpstr>
      <vt:lpstr>Rekap Nilai-Mhsw 25</vt:lpstr>
      <vt:lpstr>Rekap Nilai-Mhsw 26</vt:lpstr>
      <vt:lpstr>Rekap Nilai-Mhsw 27</vt:lpstr>
      <vt:lpstr>Rekap Nilai Rubrik di e-KKN</vt:lpstr>
      <vt:lpstr>Rekap Nilai Akhir di e-KKN</vt:lpstr>
      <vt:lpstr>Tempalate Import Nilai e-KKN</vt:lpstr>
      <vt:lpstr>COVER!Print_Area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Jonrinaldi</dc:creator>
  <cp:keywords/>
  <dc:description/>
  <cp:lastModifiedBy>Jonrinaldi</cp:lastModifiedBy>
  <cp:revision/>
  <dcterms:created xsi:type="dcterms:W3CDTF">2024-05-24T07:05:53Z</dcterms:created>
  <dcterms:modified xsi:type="dcterms:W3CDTF">2025-11-10T00:57:27Z</dcterms:modified>
  <cp:category/>
  <cp:contentStatus/>
</cp:coreProperties>
</file>