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Data Kerja\Bahan Data Kerja Pribadi\Bahan UPT PDK UNAND\Bahan Kuliah Kerja Nyata (KKN)\Rubrik Penilaian CP 2024\"/>
    </mc:Choice>
  </mc:AlternateContent>
  <xr:revisionPtr revIDLastSave="0" documentId="13_ncr:1_{99A9B7E0-E9EE-405F-9477-0A1147F66918}" xr6:coauthVersionLast="47" xr6:coauthVersionMax="47" xr10:uidLastSave="{00000000-0000-0000-0000-000000000000}"/>
  <workbookProtection lockStructure="1"/>
  <bookViews>
    <workbookView xWindow="-108" yWindow="-108" windowWidth="23256" windowHeight="12456" firstSheet="31" activeTab="35" xr2:uid="{915ED801-B58B-4721-A781-F7CD255BFB95}"/>
  </bookViews>
  <sheets>
    <sheet name="COVER" sheetId="4" r:id="rId1"/>
    <sheet name="Nilai Pembekalan" sheetId="36" r:id="rId2"/>
    <sheet name="Rubrik Kerja Mandiri&amp;Kelompok" sheetId="3" r:id="rId3"/>
    <sheet name="Rubrik Proposal Kegiatan" sheetId="5" r:id="rId4"/>
    <sheet name="Rubrik Log Book Kegiatan" sheetId="6" r:id="rId5"/>
    <sheet name="Rubrik Video Kegiatan" sheetId="33" r:id="rId6"/>
    <sheet name="Rubrik Presentasi dan Diskusi" sheetId="34" r:id="rId7"/>
    <sheet name="Rubrik Laporan Akhir" sheetId="35" r:id="rId8"/>
    <sheet name="Rekap Nilai-Mhsw 1" sheetId="1" r:id="rId9"/>
    <sheet name="Rekap Nilai-Mhsw 2" sheetId="7" r:id="rId10"/>
    <sheet name="Rekap Nilai-Mhsw 3" sheetId="8" r:id="rId11"/>
    <sheet name="Rekap Nilai-Mhsw 4" sheetId="9" r:id="rId12"/>
    <sheet name="Rekap Nilai-Mhsw 5" sheetId="10" r:id="rId13"/>
    <sheet name="Rekap Nilai-Mhsw 6" sheetId="11" r:id="rId14"/>
    <sheet name="Rekap Nilai-Mhsw 7" sheetId="12" r:id="rId15"/>
    <sheet name="Rekap Nilai-Mhsw 8" sheetId="13" r:id="rId16"/>
    <sheet name="Rekap Nilai-Mhsw 9" sheetId="14" r:id="rId17"/>
    <sheet name="Rekap Nilai-Mhsw 10" sheetId="15" r:id="rId18"/>
    <sheet name="Rekap Nilai-Mhsw 11" sheetId="16" r:id="rId19"/>
    <sheet name="Rekap Nilai-Mhsw 12" sheetId="17" r:id="rId20"/>
    <sheet name="Rekap Nilai-Mhsw 13" sheetId="18" r:id="rId21"/>
    <sheet name="Rekap Nilai-Mhsw 14" sheetId="19" r:id="rId22"/>
    <sheet name="Rekap Nilai-Mhsw 15" sheetId="20" r:id="rId23"/>
    <sheet name="Rekap Nilai-Mhsw 16" sheetId="21" r:id="rId24"/>
    <sheet name="Rekap Nilai-Mhsw 17" sheetId="29" r:id="rId25"/>
    <sheet name="Rekap Nilai-Mhsw 18" sheetId="30" r:id="rId26"/>
    <sheet name="Rekap Nilai-Mhsw 19" sheetId="31" r:id="rId27"/>
    <sheet name="Rekap Nilai-Mhsw 20" sheetId="32" r:id="rId28"/>
    <sheet name="Rekap Nilai-Mhsw 21" sheetId="22" r:id="rId29"/>
    <sheet name="Rekap Nilai-Mhsw 22" sheetId="23" r:id="rId30"/>
    <sheet name="Rekap Nilai-Mhsw 23" sheetId="24" r:id="rId31"/>
    <sheet name="Rekap Nilai-Mhsw 24" sheetId="25" r:id="rId32"/>
    <sheet name="Rekap Nilai-Mhsw 25" sheetId="26" r:id="rId33"/>
    <sheet name="Rekap Nilai-Mhsw 26" sheetId="27" r:id="rId34"/>
    <sheet name="Rekap Nilai-Mhsw 27" sheetId="28" r:id="rId35"/>
    <sheet name="Rekap Nilai di e-KKN" sheetId="2" r:id="rId36"/>
  </sheets>
  <definedNames>
    <definedName name="_xlnm.Print_Area" localSheetId="0">COVER!$A$1:$G$93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7" l="1"/>
  <c r="H23" i="2"/>
  <c r="L7" i="6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4" i="2"/>
  <c r="K25" i="2"/>
  <c r="K26" i="2"/>
  <c r="K27" i="2"/>
  <c r="K28" i="2"/>
  <c r="K29" i="2"/>
  <c r="K30" i="2"/>
  <c r="K31" i="2"/>
  <c r="K32" i="2"/>
  <c r="H12" i="28"/>
  <c r="R12" i="28" s="1"/>
  <c r="H12" i="27"/>
  <c r="H12" i="26"/>
  <c r="H12" i="25"/>
  <c r="H12" i="24"/>
  <c r="H12" i="23"/>
  <c r="H12" i="22"/>
  <c r="H12" i="32"/>
  <c r="H12" i="31"/>
  <c r="H12" i="30"/>
  <c r="H12" i="29"/>
  <c r="H12" i="21"/>
  <c r="R12" i="21" s="1"/>
  <c r="H12" i="20"/>
  <c r="H12" i="19"/>
  <c r="H12" i="18"/>
  <c r="H12" i="17"/>
  <c r="R12" i="17" s="1"/>
  <c r="H12" i="16"/>
  <c r="H12" i="15"/>
  <c r="H12" i="14"/>
  <c r="H12" i="13"/>
  <c r="H12" i="12"/>
  <c r="H12" i="11"/>
  <c r="H12" i="10"/>
  <c r="H12" i="9"/>
  <c r="H12" i="8"/>
  <c r="H12" i="7"/>
  <c r="R12" i="16"/>
  <c r="R12" i="13"/>
  <c r="R12" i="10"/>
  <c r="H12" i="1"/>
  <c r="H8" i="1"/>
  <c r="R8" i="1" s="1"/>
  <c r="H11" i="1"/>
  <c r="J10" i="28"/>
  <c r="J10" i="27"/>
  <c r="R10" i="27" s="1"/>
  <c r="J10" i="26"/>
  <c r="R10" i="26" s="1"/>
  <c r="J10" i="25"/>
  <c r="R10" i="25" s="1"/>
  <c r="J10" i="24"/>
  <c r="J10" i="23"/>
  <c r="R10" i="23" s="1"/>
  <c r="J10" i="22"/>
  <c r="R10" i="22" s="1"/>
  <c r="J10" i="32"/>
  <c r="J10" i="31"/>
  <c r="R10" i="31" s="1"/>
  <c r="J10" i="30"/>
  <c r="J10" i="29"/>
  <c r="R10" i="29" s="1"/>
  <c r="J10" i="21"/>
  <c r="J10" i="20"/>
  <c r="J10" i="19"/>
  <c r="R10" i="19" s="1"/>
  <c r="J10" i="18"/>
  <c r="J10" i="17"/>
  <c r="J10" i="16"/>
  <c r="R10" i="16" s="1"/>
  <c r="J10" i="15"/>
  <c r="J10" i="14"/>
  <c r="J10" i="13"/>
  <c r="R10" i="13" s="1"/>
  <c r="J10" i="12"/>
  <c r="J10" i="11"/>
  <c r="R10" i="11" s="1"/>
  <c r="J10" i="10"/>
  <c r="R10" i="10" s="1"/>
  <c r="J10" i="9"/>
  <c r="J10" i="8"/>
  <c r="J10" i="7"/>
  <c r="R10" i="24"/>
  <c r="R10" i="30"/>
  <c r="R10" i="20"/>
  <c r="R10" i="18"/>
  <c r="R10" i="17"/>
  <c r="R10" i="15"/>
  <c r="J10" i="1"/>
  <c r="R10" i="28"/>
  <c r="R11" i="28"/>
  <c r="R9" i="28"/>
  <c r="R8" i="28"/>
  <c r="R12" i="27"/>
  <c r="R9" i="27"/>
  <c r="R8" i="27"/>
  <c r="R12" i="26"/>
  <c r="R9" i="26"/>
  <c r="R8" i="26"/>
  <c r="R12" i="25"/>
  <c r="R9" i="25"/>
  <c r="R8" i="25"/>
  <c r="R12" i="24"/>
  <c r="R9" i="24"/>
  <c r="R8" i="24"/>
  <c r="R12" i="23"/>
  <c r="R9" i="23"/>
  <c r="R8" i="23"/>
  <c r="R12" i="22"/>
  <c r="R9" i="22"/>
  <c r="R8" i="22"/>
  <c r="R12" i="32"/>
  <c r="R10" i="32"/>
  <c r="R9" i="32"/>
  <c r="R8" i="32"/>
  <c r="R12" i="31"/>
  <c r="R9" i="31"/>
  <c r="R8" i="31"/>
  <c r="R12" i="30"/>
  <c r="R8" i="30"/>
  <c r="R12" i="29"/>
  <c r="R9" i="29"/>
  <c r="R8" i="29"/>
  <c r="R10" i="21"/>
  <c r="R9" i="21"/>
  <c r="R8" i="21"/>
  <c r="R12" i="20"/>
  <c r="R9" i="20"/>
  <c r="R8" i="20"/>
  <c r="R12" i="19"/>
  <c r="R11" i="19"/>
  <c r="R9" i="19"/>
  <c r="R8" i="19"/>
  <c r="R12" i="18"/>
  <c r="R9" i="18"/>
  <c r="R8" i="18"/>
  <c r="R9" i="17"/>
  <c r="R8" i="17"/>
  <c r="R9" i="16"/>
  <c r="R8" i="16"/>
  <c r="R12" i="15"/>
  <c r="R9" i="15"/>
  <c r="R8" i="15"/>
  <c r="R12" i="14"/>
  <c r="R10" i="14"/>
  <c r="R9" i="14"/>
  <c r="R8" i="14"/>
  <c r="R9" i="13"/>
  <c r="R8" i="13"/>
  <c r="R12" i="12"/>
  <c r="R10" i="12"/>
  <c r="R9" i="12"/>
  <c r="R8" i="12"/>
  <c r="R12" i="11"/>
  <c r="R9" i="11"/>
  <c r="R8" i="11"/>
  <c r="R11" i="10"/>
  <c r="R9" i="10"/>
  <c r="R8" i="10"/>
  <c r="R12" i="9"/>
  <c r="R9" i="9"/>
  <c r="R8" i="9"/>
  <c r="R9" i="8"/>
  <c r="R8" i="8"/>
  <c r="P12" i="28"/>
  <c r="N12" i="28"/>
  <c r="L11" i="28"/>
  <c r="J11" i="28"/>
  <c r="H11" i="28"/>
  <c r="P10" i="28"/>
  <c r="H10" i="28"/>
  <c r="F9" i="28"/>
  <c r="H8" i="28"/>
  <c r="P12" i="27"/>
  <c r="N12" i="27"/>
  <c r="L11" i="27"/>
  <c r="J11" i="27"/>
  <c r="R11" i="27" s="1"/>
  <c r="H11" i="27"/>
  <c r="P10" i="27"/>
  <c r="H10" i="27"/>
  <c r="F9" i="27"/>
  <c r="H8" i="27"/>
  <c r="P12" i="26"/>
  <c r="N12" i="26"/>
  <c r="L11" i="26"/>
  <c r="J11" i="26"/>
  <c r="R11" i="26" s="1"/>
  <c r="H11" i="26"/>
  <c r="P10" i="26"/>
  <c r="H10" i="26"/>
  <c r="F9" i="26"/>
  <c r="H8" i="26"/>
  <c r="P12" i="25"/>
  <c r="N12" i="25"/>
  <c r="L11" i="25"/>
  <c r="J11" i="25"/>
  <c r="R11" i="25" s="1"/>
  <c r="H11" i="25"/>
  <c r="P10" i="25"/>
  <c r="H10" i="25"/>
  <c r="F9" i="25"/>
  <c r="H8" i="25"/>
  <c r="P12" i="24"/>
  <c r="N12" i="24"/>
  <c r="L11" i="24"/>
  <c r="J11" i="24"/>
  <c r="R11" i="24" s="1"/>
  <c r="H11" i="24"/>
  <c r="P10" i="24"/>
  <c r="H10" i="24"/>
  <c r="F9" i="24"/>
  <c r="H8" i="24"/>
  <c r="P12" i="23"/>
  <c r="N12" i="23"/>
  <c r="L11" i="23"/>
  <c r="J11" i="23"/>
  <c r="R11" i="23" s="1"/>
  <c r="H11" i="23"/>
  <c r="P10" i="23"/>
  <c r="H10" i="23"/>
  <c r="F9" i="23"/>
  <c r="H8" i="23"/>
  <c r="P12" i="22"/>
  <c r="N12" i="22"/>
  <c r="L11" i="22"/>
  <c r="J11" i="22"/>
  <c r="R11" i="22" s="1"/>
  <c r="H11" i="22"/>
  <c r="P10" i="22"/>
  <c r="H10" i="22"/>
  <c r="F9" i="22"/>
  <c r="H8" i="22"/>
  <c r="P12" i="32"/>
  <c r="N12" i="32"/>
  <c r="L11" i="32"/>
  <c r="J11" i="32"/>
  <c r="R11" i="32" s="1"/>
  <c r="H11" i="32"/>
  <c r="P10" i="32"/>
  <c r="H10" i="32"/>
  <c r="F9" i="32"/>
  <c r="H8" i="32"/>
  <c r="P12" i="31"/>
  <c r="N12" i="31"/>
  <c r="L11" i="31"/>
  <c r="J11" i="31"/>
  <c r="R11" i="31" s="1"/>
  <c r="H11" i="31"/>
  <c r="P10" i="31"/>
  <c r="H10" i="31"/>
  <c r="F9" i="31"/>
  <c r="H8" i="31"/>
  <c r="P12" i="30"/>
  <c r="N12" i="30"/>
  <c r="L11" i="30"/>
  <c r="J11" i="30"/>
  <c r="R11" i="30" s="1"/>
  <c r="H11" i="30"/>
  <c r="P10" i="30"/>
  <c r="H10" i="30"/>
  <c r="F9" i="30"/>
  <c r="H8" i="30"/>
  <c r="P12" i="29"/>
  <c r="N12" i="29"/>
  <c r="L11" i="29"/>
  <c r="J11" i="29"/>
  <c r="R11" i="29" s="1"/>
  <c r="H11" i="29"/>
  <c r="P10" i="29"/>
  <c r="H10" i="29"/>
  <c r="F9" i="29"/>
  <c r="H8" i="29"/>
  <c r="P12" i="21"/>
  <c r="N12" i="21"/>
  <c r="L11" i="21"/>
  <c r="J11" i="21"/>
  <c r="R11" i="21" s="1"/>
  <c r="H11" i="21"/>
  <c r="P10" i="21"/>
  <c r="H10" i="21"/>
  <c r="F9" i="21"/>
  <c r="H8" i="21"/>
  <c r="P12" i="20"/>
  <c r="N12" i="20"/>
  <c r="L11" i="20"/>
  <c r="J11" i="20"/>
  <c r="R11" i="20" s="1"/>
  <c r="H11" i="20"/>
  <c r="P10" i="20"/>
  <c r="H10" i="20"/>
  <c r="F9" i="20"/>
  <c r="H8" i="20"/>
  <c r="P12" i="19"/>
  <c r="N12" i="19"/>
  <c r="L11" i="19"/>
  <c r="J11" i="19"/>
  <c r="H11" i="19"/>
  <c r="P10" i="19"/>
  <c r="H10" i="19"/>
  <c r="F9" i="19"/>
  <c r="H8" i="19"/>
  <c r="P12" i="18"/>
  <c r="N12" i="18"/>
  <c r="L11" i="18"/>
  <c r="J11" i="18"/>
  <c r="R11" i="18" s="1"/>
  <c r="H11" i="18"/>
  <c r="P10" i="18"/>
  <c r="H10" i="18"/>
  <c r="F9" i="18"/>
  <c r="H8" i="18"/>
  <c r="P12" i="17"/>
  <c r="N12" i="17"/>
  <c r="L11" i="17"/>
  <c r="J11" i="17"/>
  <c r="R11" i="17" s="1"/>
  <c r="H11" i="17"/>
  <c r="P10" i="17"/>
  <c r="H10" i="17"/>
  <c r="F9" i="17"/>
  <c r="H8" i="17"/>
  <c r="P12" i="16"/>
  <c r="N12" i="16"/>
  <c r="L11" i="16"/>
  <c r="J11" i="16"/>
  <c r="R11" i="16" s="1"/>
  <c r="H11" i="16"/>
  <c r="P10" i="16"/>
  <c r="H10" i="16"/>
  <c r="F9" i="16"/>
  <c r="H8" i="16"/>
  <c r="P12" i="15"/>
  <c r="N12" i="15"/>
  <c r="L11" i="15"/>
  <c r="J11" i="15"/>
  <c r="R11" i="15" s="1"/>
  <c r="H11" i="15"/>
  <c r="P10" i="15"/>
  <c r="H10" i="15"/>
  <c r="F9" i="15"/>
  <c r="H8" i="15"/>
  <c r="P12" i="14"/>
  <c r="N12" i="14"/>
  <c r="L11" i="14"/>
  <c r="J11" i="14"/>
  <c r="R11" i="14" s="1"/>
  <c r="H11" i="14"/>
  <c r="P10" i="14"/>
  <c r="H10" i="14"/>
  <c r="F9" i="14"/>
  <c r="H8" i="14"/>
  <c r="P12" i="13"/>
  <c r="N12" i="13"/>
  <c r="L11" i="13"/>
  <c r="J11" i="13"/>
  <c r="R11" i="13" s="1"/>
  <c r="H11" i="13"/>
  <c r="P10" i="13"/>
  <c r="H10" i="13"/>
  <c r="F9" i="13"/>
  <c r="H8" i="13"/>
  <c r="P12" i="12"/>
  <c r="N12" i="12"/>
  <c r="L11" i="12"/>
  <c r="J11" i="12"/>
  <c r="R11" i="12" s="1"/>
  <c r="H11" i="12"/>
  <c r="P10" i="12"/>
  <c r="H10" i="12"/>
  <c r="F9" i="12"/>
  <c r="H8" i="12"/>
  <c r="P12" i="11"/>
  <c r="N12" i="11"/>
  <c r="L11" i="11"/>
  <c r="J11" i="11"/>
  <c r="R11" i="11" s="1"/>
  <c r="H11" i="11"/>
  <c r="P10" i="11"/>
  <c r="H10" i="11"/>
  <c r="F9" i="11"/>
  <c r="H8" i="11"/>
  <c r="P12" i="10"/>
  <c r="N12" i="10"/>
  <c r="L11" i="10"/>
  <c r="J11" i="10"/>
  <c r="H11" i="10"/>
  <c r="P10" i="10"/>
  <c r="H10" i="10"/>
  <c r="F9" i="10"/>
  <c r="D9" i="10"/>
  <c r="H8" i="10"/>
  <c r="P12" i="9"/>
  <c r="N12" i="9"/>
  <c r="L11" i="9"/>
  <c r="J11" i="9"/>
  <c r="R11" i="9" s="1"/>
  <c r="H11" i="9"/>
  <c r="P10" i="9"/>
  <c r="R10" i="9" s="1"/>
  <c r="H9" i="2" s="1"/>
  <c r="K9" i="2" s="1"/>
  <c r="H10" i="9"/>
  <c r="F9" i="9"/>
  <c r="H8" i="9"/>
  <c r="P12" i="8"/>
  <c r="N12" i="8"/>
  <c r="R12" i="8" s="1"/>
  <c r="L11" i="8"/>
  <c r="J11" i="8"/>
  <c r="R11" i="8" s="1"/>
  <c r="H11" i="8"/>
  <c r="P10" i="8"/>
  <c r="H10" i="8"/>
  <c r="F9" i="8"/>
  <c r="H8" i="8"/>
  <c r="D9" i="28"/>
  <c r="D9" i="27"/>
  <c r="D9" i="26"/>
  <c r="D9" i="25"/>
  <c r="D9" i="24"/>
  <c r="D9" i="23"/>
  <c r="D9" i="22"/>
  <c r="D9" i="32"/>
  <c r="D9" i="31"/>
  <c r="D9" i="30"/>
  <c r="R9" i="30" s="1"/>
  <c r="D9" i="29"/>
  <c r="D9" i="21"/>
  <c r="D9" i="20"/>
  <c r="D9" i="19"/>
  <c r="D9" i="18"/>
  <c r="D9" i="17"/>
  <c r="D9" i="16"/>
  <c r="D9" i="15"/>
  <c r="D9" i="14"/>
  <c r="D9" i="13"/>
  <c r="D9" i="12"/>
  <c r="D9" i="11"/>
  <c r="D9" i="9"/>
  <c r="D9" i="8"/>
  <c r="P12" i="7"/>
  <c r="N12" i="7"/>
  <c r="R12" i="7" s="1"/>
  <c r="L11" i="7"/>
  <c r="J11" i="7"/>
  <c r="H11" i="7"/>
  <c r="P10" i="7"/>
  <c r="H10" i="7"/>
  <c r="D9" i="7"/>
  <c r="R9" i="7" s="1"/>
  <c r="D9" i="1"/>
  <c r="AC7" i="36"/>
  <c r="AB7" i="36"/>
  <c r="AA7" i="36"/>
  <c r="Z7" i="36"/>
  <c r="Y7" i="36"/>
  <c r="X7" i="36"/>
  <c r="W7" i="36"/>
  <c r="V7" i="36"/>
  <c r="U7" i="36"/>
  <c r="T7" i="36"/>
  <c r="S7" i="36"/>
  <c r="R7" i="36"/>
  <c r="Q7" i="36"/>
  <c r="P7" i="36"/>
  <c r="O7" i="36"/>
  <c r="N7" i="36"/>
  <c r="M7" i="36"/>
  <c r="L7" i="36"/>
  <c r="K7" i="36"/>
  <c r="J7" i="36"/>
  <c r="I7" i="36"/>
  <c r="H7" i="36"/>
  <c r="G7" i="36"/>
  <c r="F7" i="36"/>
  <c r="E7" i="36"/>
  <c r="D7" i="36"/>
  <c r="C7" i="36"/>
  <c r="H8" i="7"/>
  <c r="R8" i="7" s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6" i="2"/>
  <c r="B4" i="28"/>
  <c r="B3" i="28"/>
  <c r="B2" i="28"/>
  <c r="B1" i="28"/>
  <c r="B4" i="27"/>
  <c r="B3" i="27"/>
  <c r="B2" i="27"/>
  <c r="B1" i="27"/>
  <c r="B4" i="26"/>
  <c r="B3" i="26"/>
  <c r="B2" i="26"/>
  <c r="B1" i="26"/>
  <c r="B4" i="25"/>
  <c r="B3" i="25"/>
  <c r="B2" i="25"/>
  <c r="B1" i="25"/>
  <c r="B4" i="24"/>
  <c r="B3" i="24"/>
  <c r="B2" i="24"/>
  <c r="B1" i="24"/>
  <c r="B4" i="23"/>
  <c r="B3" i="23"/>
  <c r="B2" i="23"/>
  <c r="B1" i="23"/>
  <c r="B4" i="22"/>
  <c r="B3" i="22"/>
  <c r="B2" i="22"/>
  <c r="B1" i="22"/>
  <c r="B4" i="32"/>
  <c r="B3" i="32"/>
  <c r="B2" i="32"/>
  <c r="B1" i="32"/>
  <c r="B4" i="31"/>
  <c r="B3" i="31"/>
  <c r="B2" i="31"/>
  <c r="B1" i="31"/>
  <c r="B4" i="30"/>
  <c r="B3" i="30"/>
  <c r="B2" i="30"/>
  <c r="B1" i="30"/>
  <c r="B4" i="29"/>
  <c r="B3" i="29"/>
  <c r="B2" i="29"/>
  <c r="B1" i="29"/>
  <c r="B4" i="21"/>
  <c r="B3" i="21"/>
  <c r="B2" i="21"/>
  <c r="B1" i="21"/>
  <c r="B4" i="20"/>
  <c r="B3" i="20"/>
  <c r="B2" i="20"/>
  <c r="B1" i="20"/>
  <c r="B4" i="19"/>
  <c r="B3" i="19"/>
  <c r="B2" i="19"/>
  <c r="B1" i="19"/>
  <c r="B4" i="18"/>
  <c r="B3" i="18"/>
  <c r="B2" i="18"/>
  <c r="B1" i="18"/>
  <c r="B4" i="17"/>
  <c r="B3" i="17"/>
  <c r="B2" i="17"/>
  <c r="B1" i="17"/>
  <c r="B4" i="16"/>
  <c r="B3" i="16"/>
  <c r="B2" i="16"/>
  <c r="B1" i="16"/>
  <c r="B4" i="15"/>
  <c r="B3" i="15"/>
  <c r="B2" i="15"/>
  <c r="B1" i="15"/>
  <c r="B4" i="14"/>
  <c r="B3" i="14"/>
  <c r="B2" i="14"/>
  <c r="B1" i="14"/>
  <c r="B4" i="13"/>
  <c r="B3" i="13"/>
  <c r="B2" i="13"/>
  <c r="B1" i="13"/>
  <c r="B4" i="12"/>
  <c r="B3" i="12"/>
  <c r="B2" i="12"/>
  <c r="B1" i="12"/>
  <c r="B4" i="11"/>
  <c r="B3" i="11"/>
  <c r="B2" i="11"/>
  <c r="B1" i="11"/>
  <c r="B4" i="10"/>
  <c r="B3" i="10"/>
  <c r="B2" i="10"/>
  <c r="B1" i="10"/>
  <c r="B4" i="9"/>
  <c r="B3" i="9"/>
  <c r="B2" i="9"/>
  <c r="B1" i="9"/>
  <c r="B4" i="8"/>
  <c r="B3" i="8"/>
  <c r="B2" i="8"/>
  <c r="B1" i="8"/>
  <c r="B4" i="7"/>
  <c r="B3" i="7"/>
  <c r="B2" i="7"/>
  <c r="B1" i="7"/>
  <c r="P12" i="1"/>
  <c r="P10" i="1"/>
  <c r="R11" i="7" l="1"/>
  <c r="R10" i="8"/>
  <c r="R10" i="7"/>
  <c r="AG7" i="35"/>
  <c r="AF7" i="35"/>
  <c r="AE7" i="35"/>
  <c r="AD7" i="35"/>
  <c r="AC7" i="35"/>
  <c r="AB7" i="35"/>
  <c r="AA7" i="35"/>
  <c r="Z7" i="35"/>
  <c r="Y7" i="35"/>
  <c r="X7" i="35"/>
  <c r="W7" i="35"/>
  <c r="V7" i="35"/>
  <c r="U7" i="35"/>
  <c r="T7" i="35"/>
  <c r="S7" i="35"/>
  <c r="R7" i="35"/>
  <c r="Q7" i="35"/>
  <c r="P7" i="35"/>
  <c r="O7" i="35"/>
  <c r="N7" i="35"/>
  <c r="M7" i="35"/>
  <c r="L7" i="35"/>
  <c r="K7" i="35"/>
  <c r="J7" i="35"/>
  <c r="I7" i="35"/>
  <c r="H7" i="35"/>
  <c r="G7" i="35"/>
  <c r="N12" i="1"/>
  <c r="R12" i="1" s="1"/>
  <c r="AG7" i="34"/>
  <c r="AF7" i="34"/>
  <c r="AE7" i="34"/>
  <c r="AD7" i="34"/>
  <c r="AC7" i="34"/>
  <c r="AB7" i="34"/>
  <c r="AA7" i="34"/>
  <c r="Z7" i="34"/>
  <c r="Y7" i="34"/>
  <c r="X7" i="34"/>
  <c r="W7" i="34"/>
  <c r="V7" i="34"/>
  <c r="U7" i="34"/>
  <c r="T7" i="34"/>
  <c r="S7" i="34"/>
  <c r="R7" i="34"/>
  <c r="Q7" i="34"/>
  <c r="P7" i="34"/>
  <c r="O7" i="34"/>
  <c r="N7" i="34"/>
  <c r="M7" i="34"/>
  <c r="L7" i="34"/>
  <c r="K7" i="34"/>
  <c r="J7" i="34"/>
  <c r="I7" i="34"/>
  <c r="H7" i="34"/>
  <c r="G7" i="34"/>
  <c r="L11" i="1"/>
  <c r="J11" i="1"/>
  <c r="AG7" i="33"/>
  <c r="AF7" i="33"/>
  <c r="AE7" i="33"/>
  <c r="AD7" i="33"/>
  <c r="AC7" i="33"/>
  <c r="AB7" i="33"/>
  <c r="AA7" i="33"/>
  <c r="Z7" i="33"/>
  <c r="Y7" i="33"/>
  <c r="X7" i="33"/>
  <c r="W7" i="33"/>
  <c r="V7" i="33"/>
  <c r="U7" i="33"/>
  <c r="T7" i="33"/>
  <c r="S7" i="33"/>
  <c r="R7" i="33"/>
  <c r="Q7" i="33"/>
  <c r="P7" i="33"/>
  <c r="O7" i="33"/>
  <c r="N7" i="33"/>
  <c r="M7" i="33"/>
  <c r="L7" i="33"/>
  <c r="K7" i="33"/>
  <c r="J7" i="33"/>
  <c r="I7" i="33"/>
  <c r="H7" i="33"/>
  <c r="G7" i="33"/>
  <c r="G7" i="6"/>
  <c r="H7" i="6"/>
  <c r="I7" i="6"/>
  <c r="J7" i="6"/>
  <c r="K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F9" i="1"/>
  <c r="R9" i="1" s="1"/>
  <c r="R11" i="1" l="1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I18" i="2"/>
  <c r="I16" i="2"/>
  <c r="G32" i="2"/>
  <c r="G31" i="2"/>
  <c r="G30" i="2"/>
  <c r="G29" i="2"/>
  <c r="G28" i="2"/>
  <c r="G27" i="2"/>
  <c r="G26" i="2"/>
  <c r="G25" i="2"/>
  <c r="G24" i="2"/>
  <c r="G23" i="2"/>
  <c r="K23" i="2" s="1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J7" i="2"/>
  <c r="G7" i="2"/>
  <c r="A32" i="2"/>
  <c r="B32" i="2"/>
  <c r="D32" i="2"/>
  <c r="E32" i="2"/>
  <c r="K7" i="3"/>
  <c r="J7" i="3"/>
  <c r="I7" i="3"/>
  <c r="I38" i="3" s="1"/>
  <c r="H7" i="3"/>
  <c r="G7" i="3"/>
  <c r="I26" i="2"/>
  <c r="H26" i="2"/>
  <c r="F26" i="2"/>
  <c r="I25" i="2"/>
  <c r="H25" i="2"/>
  <c r="F25" i="2"/>
  <c r="I24" i="2"/>
  <c r="H24" i="2"/>
  <c r="F24" i="2"/>
  <c r="I23" i="2"/>
  <c r="F23" i="2"/>
  <c r="I22" i="2"/>
  <c r="H22" i="2"/>
  <c r="F22" i="2"/>
  <c r="I32" i="2"/>
  <c r="H32" i="2"/>
  <c r="F32" i="2"/>
  <c r="I31" i="2"/>
  <c r="H31" i="2"/>
  <c r="F31" i="2"/>
  <c r="I30" i="2"/>
  <c r="H30" i="2"/>
  <c r="F30" i="2"/>
  <c r="I29" i="2"/>
  <c r="H29" i="2"/>
  <c r="F29" i="2"/>
  <c r="I28" i="2"/>
  <c r="H28" i="2"/>
  <c r="F28" i="2"/>
  <c r="I27" i="2"/>
  <c r="H27" i="2"/>
  <c r="F27" i="2"/>
  <c r="I21" i="2"/>
  <c r="H21" i="2"/>
  <c r="F21" i="2"/>
  <c r="I20" i="2"/>
  <c r="H20" i="2"/>
  <c r="F20" i="2"/>
  <c r="I19" i="2"/>
  <c r="H19" i="2"/>
  <c r="F19" i="2"/>
  <c r="H18" i="2"/>
  <c r="F18" i="2"/>
  <c r="I17" i="2"/>
  <c r="H17" i="2"/>
  <c r="F17" i="2"/>
  <c r="H16" i="2"/>
  <c r="F16" i="2"/>
  <c r="I15" i="2"/>
  <c r="H15" i="2"/>
  <c r="F15" i="2"/>
  <c r="I14" i="2"/>
  <c r="H14" i="2"/>
  <c r="F14" i="2"/>
  <c r="I13" i="2"/>
  <c r="H13" i="2"/>
  <c r="F13" i="2"/>
  <c r="I12" i="2"/>
  <c r="H12" i="2"/>
  <c r="F12" i="2"/>
  <c r="I11" i="2"/>
  <c r="H11" i="2"/>
  <c r="F11" i="2"/>
  <c r="I10" i="2"/>
  <c r="H10" i="2"/>
  <c r="F10" i="2"/>
  <c r="I9" i="2"/>
  <c r="F9" i="2"/>
  <c r="I8" i="2"/>
  <c r="H8" i="2"/>
  <c r="F8" i="2"/>
  <c r="I7" i="2"/>
  <c r="H7" i="2"/>
  <c r="F7" i="2"/>
  <c r="K7" i="2" l="1"/>
  <c r="L7" i="2" s="1"/>
  <c r="M7" i="2" s="1"/>
  <c r="K8" i="2"/>
  <c r="G38" i="3"/>
  <c r="G22" i="3"/>
  <c r="H38" i="3"/>
  <c r="H22" i="3"/>
  <c r="J38" i="3"/>
  <c r="J22" i="3"/>
  <c r="K38" i="3"/>
  <c r="K22" i="3"/>
  <c r="L38" i="3"/>
  <c r="L22" i="3"/>
  <c r="M38" i="3"/>
  <c r="M22" i="3"/>
  <c r="N38" i="3"/>
  <c r="N22" i="3"/>
  <c r="O38" i="3"/>
  <c r="O22" i="3"/>
  <c r="P38" i="3"/>
  <c r="P22" i="3"/>
  <c r="Q38" i="3"/>
  <c r="Q22" i="3"/>
  <c r="R38" i="3"/>
  <c r="R22" i="3"/>
  <c r="S38" i="3"/>
  <c r="S22" i="3"/>
  <c r="T38" i="3"/>
  <c r="T22" i="3"/>
  <c r="U38" i="3"/>
  <c r="U22" i="3"/>
  <c r="V38" i="3"/>
  <c r="V22" i="3"/>
  <c r="W38" i="3"/>
  <c r="W22" i="3"/>
  <c r="X38" i="3"/>
  <c r="X22" i="3"/>
  <c r="Y38" i="3"/>
  <c r="Y22" i="3"/>
  <c r="Z38" i="3"/>
  <c r="Z22" i="3"/>
  <c r="AA38" i="3"/>
  <c r="AA22" i="3"/>
  <c r="AB38" i="3"/>
  <c r="AB22" i="3"/>
  <c r="AC38" i="3"/>
  <c r="AC22" i="3"/>
  <c r="AD38" i="3"/>
  <c r="AD22" i="3"/>
  <c r="AE38" i="3"/>
  <c r="AE22" i="3"/>
  <c r="AF38" i="3"/>
  <c r="AF22" i="3"/>
  <c r="AG38" i="3"/>
  <c r="AG22" i="3"/>
  <c r="I22" i="3"/>
  <c r="L24" i="2"/>
  <c r="M24" i="2" s="1"/>
  <c r="L10" i="2"/>
  <c r="M10" i="2" s="1"/>
  <c r="L32" i="2"/>
  <c r="M32" i="2" s="1"/>
  <c r="L31" i="2"/>
  <c r="M31" i="2" s="1"/>
  <c r="L28" i="2"/>
  <c r="M28" i="2" s="1"/>
  <c r="L15" i="2"/>
  <c r="M15" i="2" s="1"/>
  <c r="L30" i="2"/>
  <c r="M30" i="2" s="1"/>
  <c r="L27" i="2"/>
  <c r="M27" i="2" s="1"/>
  <c r="L12" i="2"/>
  <c r="M12" i="2" s="1"/>
  <c r="L26" i="2"/>
  <c r="M26" i="2" s="1"/>
  <c r="L16" i="2"/>
  <c r="M16" i="2" s="1"/>
  <c r="L11" i="2"/>
  <c r="M11" i="2" s="1"/>
  <c r="L9" i="2"/>
  <c r="M9" i="2" s="1"/>
  <c r="L13" i="2"/>
  <c r="M13" i="2" s="1"/>
  <c r="L29" i="2"/>
  <c r="M29" i="2" s="1"/>
  <c r="L14" i="2"/>
  <c r="M14" i="2" s="1"/>
  <c r="L21" i="2"/>
  <c r="M21" i="2" s="1"/>
  <c r="L17" i="2"/>
  <c r="M17" i="2" s="1"/>
  <c r="L20" i="2"/>
  <c r="M20" i="2" s="1"/>
  <c r="L8" i="2"/>
  <c r="M8" i="2" s="1"/>
  <c r="L18" i="2"/>
  <c r="M18" i="2" s="1"/>
  <c r="L19" i="2"/>
  <c r="M19" i="2" s="1"/>
  <c r="L22" i="2"/>
  <c r="M22" i="2" s="1"/>
  <c r="L23" i="2"/>
  <c r="M23" i="2" s="1"/>
  <c r="L25" i="2"/>
  <c r="M25" i="2" s="1"/>
  <c r="B4" i="1" l="1"/>
  <c r="B3" i="1"/>
  <c r="B2" i="1"/>
  <c r="B1" i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A31" i="2"/>
  <c r="A23" i="2"/>
  <c r="A24" i="2"/>
  <c r="A25" i="2"/>
  <c r="A26" i="2"/>
  <c r="A27" i="2"/>
  <c r="A28" i="2"/>
  <c r="A29" i="2"/>
  <c r="A30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E6" i="2"/>
  <c r="D6" i="2"/>
  <c r="B6" i="2"/>
  <c r="A6" i="2"/>
  <c r="I6" i="2" l="1"/>
  <c r="H10" i="1"/>
  <c r="F6" i="2"/>
  <c r="J6" i="2"/>
  <c r="G6" i="2"/>
  <c r="R10" i="1" l="1"/>
  <c r="H6" i="2" s="1"/>
  <c r="K6" i="2" l="1"/>
  <c r="L6" i="2" s="1"/>
  <c r="M6" i="2" s="1"/>
</calcChain>
</file>

<file path=xl/sharedStrings.xml><?xml version="1.0" encoding="utf-8"?>
<sst xmlns="http://schemas.openxmlformats.org/spreadsheetml/2006/main" count="1154" uniqueCount="379">
  <si>
    <t>RUBRIK PENILAIAN/ASESMEN</t>
  </si>
  <si>
    <t>CAPAIAN PEMBELAJARAN KULIAH KERJA NYATA</t>
  </si>
  <si>
    <t>(CP - KKN)</t>
  </si>
  <si>
    <t>Semester …..</t>
  </si>
  <si>
    <t>Tahun Akademik …....</t>
  </si>
  <si>
    <t>Dosen Pembimbing Lapangan</t>
  </si>
  <si>
    <t>:</t>
  </si>
  <si>
    <t>NIP</t>
  </si>
  <si>
    <t>Pangkat Golongan Ruang</t>
  </si>
  <si>
    <t>Jabatan</t>
  </si>
  <si>
    <t>Unit Kerja*</t>
  </si>
  <si>
    <t>*) Isikan fakultas homebase</t>
  </si>
  <si>
    <t>Nama Nagari</t>
  </si>
  <si>
    <t>Kecamatan</t>
  </si>
  <si>
    <t>Kabupaten/Kota</t>
  </si>
  <si>
    <t>Propinsi</t>
  </si>
  <si>
    <t>UNIVERSITAS ANDALAS</t>
  </si>
  <si>
    <t>TAHUN 2024</t>
  </si>
  <si>
    <t>DAFTAR CAPAIAN PEMBELAJARAN KULIAH KERJA NYATA</t>
  </si>
  <si>
    <r>
      <t>1.</t>
    </r>
    <r>
      <rPr>
        <sz val="7"/>
        <color theme="1"/>
        <rFont val="Cambria"/>
        <family val="1"/>
      </rPr>
      <t xml:space="preserve">     </t>
    </r>
    <r>
      <rPr>
        <sz val="10"/>
        <color theme="1"/>
        <rFont val="Cambria"/>
        <family val="1"/>
      </rPr>
      <t xml:space="preserve">CPMK-1. Memiliki kemampuan bekerjasama dalam tim multidisiplin termasuk bertanggungjawab atas pekerjaan secara mandiri </t>
    </r>
  </si>
  <si>
    <r>
      <t>2.</t>
    </r>
    <r>
      <rPr>
        <sz val="7"/>
        <color rgb="FF222222"/>
        <rFont val="Cambria"/>
        <family val="1"/>
      </rPr>
      <t xml:space="preserve">     </t>
    </r>
    <r>
      <rPr>
        <sz val="10"/>
        <color theme="1"/>
        <rFont val="Cambria"/>
        <family val="1"/>
      </rPr>
      <t xml:space="preserve">CPMK-2. </t>
    </r>
    <r>
      <rPr>
        <sz val="10"/>
        <color rgb="FF222222"/>
        <rFont val="Cambria"/>
        <family val="1"/>
      </rPr>
      <t>Memiliki kemampuan mengidentifikasi dan memformulasikan permasalahan di masyarakat dengan mempertimbangkan potensi pemanfaatan sumber daya lokal</t>
    </r>
  </si>
  <si>
    <r>
      <t>3.</t>
    </r>
    <r>
      <rPr>
        <sz val="7"/>
        <color rgb="FF222222"/>
        <rFont val="Cambria"/>
        <family val="1"/>
      </rPr>
      <t xml:space="preserve">     </t>
    </r>
    <r>
      <rPr>
        <sz val="10"/>
        <color theme="1"/>
        <rFont val="Cambria"/>
        <family val="1"/>
      </rPr>
      <t xml:space="preserve">CPMK-3. </t>
    </r>
    <r>
      <rPr>
        <sz val="10"/>
        <color rgb="FF222222"/>
        <rFont val="Cambria"/>
        <family val="1"/>
      </rPr>
      <t>Memiliki kemampuan menyelesaikan permasalahan di masyarakat dengan mempertimbangkan potensi pemanfaatan sumber daya lokal dengan menerapkan teori dan konsep sesuai bidang ilmu masing-masing, pembelajaran berkelanjutan dan wawasan kontemporer</t>
    </r>
  </si>
  <si>
    <r>
      <t>4.</t>
    </r>
    <r>
      <rPr>
        <sz val="7"/>
        <color rgb="FF222222"/>
        <rFont val="Cambria"/>
        <family val="1"/>
      </rPr>
      <t xml:space="preserve">     </t>
    </r>
    <r>
      <rPr>
        <sz val="10"/>
        <color theme="1"/>
        <rFont val="Cambria"/>
        <family val="1"/>
      </rPr>
      <t xml:space="preserve">CPMK-4. </t>
    </r>
    <r>
      <rPr>
        <sz val="10"/>
        <color rgb="FF222222"/>
        <rFont val="Cambria"/>
        <family val="1"/>
      </rPr>
      <t>Memiliki rasa empati, kepekaan sosial dan kepedulian terhadap masyarakat dan lingkungan</t>
    </r>
    <r>
      <rPr>
        <sz val="10"/>
        <color theme="1"/>
        <rFont val="Cambria"/>
        <family val="1"/>
      </rPr>
      <t xml:space="preserve"> </t>
    </r>
  </si>
  <si>
    <r>
      <t>5.</t>
    </r>
    <r>
      <rPr>
        <sz val="7"/>
        <color theme="1"/>
        <rFont val="Cambria"/>
        <family val="1"/>
      </rPr>
      <t xml:space="preserve">     </t>
    </r>
    <r>
      <rPr>
        <sz val="10"/>
        <color theme="1"/>
        <rFont val="Cambria"/>
        <family val="1"/>
      </rPr>
      <t xml:space="preserve">CPMK-5. </t>
    </r>
    <r>
      <rPr>
        <sz val="10"/>
        <color rgb="FF222222"/>
        <rFont val="Cambria"/>
        <family val="1"/>
      </rPr>
      <t>Memiliki kemampuan berkomunikasi secara lisan dan tulisan</t>
    </r>
  </si>
  <si>
    <t>DAFTAR ANGGOTA TIM</t>
  </si>
  <si>
    <t>No</t>
  </si>
  <si>
    <t>NIM</t>
  </si>
  <si>
    <t>Nama</t>
  </si>
  <si>
    <t>Inisial</t>
  </si>
  <si>
    <t>Program Studi</t>
  </si>
  <si>
    <t>Fakultas</t>
  </si>
  <si>
    <t>Budi Satria</t>
  </si>
  <si>
    <t>BS</t>
  </si>
  <si>
    <t>Teknik Industri</t>
  </si>
  <si>
    <t>Teknik</t>
  </si>
  <si>
    <t>Rubrik Penilaian Kerja Mandiri &amp; Kelompok oleh DPL</t>
  </si>
  <si>
    <t>Mata Kuliah : AND60101 Kuliah Kerja Nyata (KKN)</t>
  </si>
  <si>
    <t>CP-MK</t>
  </si>
  <si>
    <t>Kriteria</t>
  </si>
  <si>
    <t>Inisial Nama Mahasiswa KKN</t>
  </si>
  <si>
    <t>Inferior</t>
  </si>
  <si>
    <t>average</t>
  </si>
  <si>
    <t>Good</t>
  </si>
  <si>
    <t>Excellent</t>
  </si>
  <si>
    <t>a. Keterlibatan mahasiswa dalam kegiatan KKN secara berkelompok</t>
  </si>
  <si>
    <r>
      <t xml:space="preserve">Mahasiswa </t>
    </r>
    <r>
      <rPr>
        <b/>
        <sz val="10"/>
        <color theme="1"/>
        <rFont val="Calibri"/>
        <family val="2"/>
        <scheme val="minor"/>
      </rPr>
      <t>tidak pernah terlibat atau tidak pernah aktif</t>
    </r>
    <r>
      <rPr>
        <sz val="10"/>
        <color theme="1"/>
        <rFont val="Calibri"/>
        <family val="2"/>
        <scheme val="minor"/>
      </rPr>
      <t xml:space="preserve"> dalam kegiatan KKN secara berkelompok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</si>
  <si>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>beberapa terlibat atau aktif</t>
    </r>
    <r>
      <rPr>
        <sz val="10"/>
        <color theme="1"/>
        <rFont val="Calibri"/>
        <family val="2"/>
        <scheme val="minor"/>
      </rPr>
      <t xml:space="preserve"> dalam kegiatan KKN secara berkelompok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</si>
  <si>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>sering terlibat atau aktif</t>
    </r>
    <r>
      <rPr>
        <sz val="10"/>
        <color theme="1"/>
        <rFont val="Calibri"/>
        <family val="2"/>
        <scheme val="minor"/>
      </rPr>
      <t xml:space="preserve"> dalam kegiatan KKN secara berkelompok</t>
    </r>
  </si>
  <si>
    <r>
      <t>Mahasiswa</t>
    </r>
    <r>
      <rPr>
        <b/>
        <sz val="10"/>
        <color theme="1"/>
        <rFont val="Calibri"/>
        <family val="2"/>
        <scheme val="minor"/>
      </rPr>
      <t xml:space="preserve"> selalu terlibat atau aktif</t>
    </r>
    <r>
      <rPr>
        <sz val="10"/>
        <color theme="1"/>
        <rFont val="Calibri"/>
        <family val="2"/>
        <scheme val="minor"/>
      </rPr>
      <t xml:space="preserve"> dalam kegiatan KKN secara berkelompok</t>
    </r>
  </si>
  <si>
    <t xml:space="preserve">b. Kontribusi mahasiswa dalam pelaksanaan program kegiatan KKN </t>
  </si>
  <si>
    <r>
      <t xml:space="preserve">Mahasiswa </t>
    </r>
    <r>
      <rPr>
        <b/>
        <sz val="10"/>
        <color theme="1"/>
        <rFont val="Calibri"/>
        <family val="2"/>
        <scheme val="minor"/>
      </rPr>
      <t>tidak berkontribusi</t>
    </r>
    <r>
      <rPr>
        <sz val="10"/>
        <color theme="1"/>
        <rFont val="Calibri"/>
        <family val="2"/>
        <scheme val="minor"/>
      </rPr>
      <t xml:space="preserve"> dalam pelaksanaan program kegiatan KKN 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</si>
  <si>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>jarang berkontribusi</t>
    </r>
    <r>
      <rPr>
        <sz val="10"/>
        <color theme="1"/>
        <rFont val="Calibri"/>
        <family val="2"/>
        <scheme val="minor"/>
      </rPr>
      <t xml:space="preserve"> dalam pelaksanaan program kegiatan KKN 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</si>
  <si>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>sering berkontribusi</t>
    </r>
    <r>
      <rPr>
        <sz val="10"/>
        <color theme="1"/>
        <rFont val="Calibri"/>
        <family val="2"/>
        <scheme val="minor"/>
      </rPr>
      <t xml:space="preserve"> dalam pelaksanaan program kegiatan KKN 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</si>
  <si>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>selalu berkontribusi</t>
    </r>
    <r>
      <rPr>
        <sz val="10"/>
        <color theme="1"/>
        <rFont val="Calibri"/>
        <family val="2"/>
        <scheme val="minor"/>
      </rPr>
      <t xml:space="preserve"> dalam pelaksanaan program kegiatan KKN </t>
    </r>
  </si>
  <si>
    <t>c. Keterlibatan mahasiswa dalam kegiatan KKN secara mandiri</t>
  </si>
  <si>
    <r>
      <t xml:space="preserve">Mahasiswa </t>
    </r>
    <r>
      <rPr>
        <b/>
        <sz val="10"/>
        <color theme="1"/>
        <rFont val="Calibri"/>
        <family val="2"/>
        <scheme val="minor"/>
      </rPr>
      <t>tidak pernah terlibat atau tidak pernah aktif</t>
    </r>
    <r>
      <rPr>
        <sz val="10"/>
        <color theme="1"/>
        <rFont val="Calibri"/>
        <family val="2"/>
        <scheme val="minor"/>
      </rPr>
      <t xml:space="preserve"> dalam kegiatan KKN secara mandiri</t>
    </r>
  </si>
  <si>
    <r>
      <t>Mahasiswa</t>
    </r>
    <r>
      <rPr>
        <b/>
        <sz val="10"/>
        <color theme="1"/>
        <rFont val="Calibri"/>
        <family val="2"/>
        <scheme val="minor"/>
      </rPr>
      <t xml:space="preserve"> jarang terlibat atau aktif</t>
    </r>
    <r>
      <rPr>
        <sz val="10"/>
        <color theme="1"/>
        <rFont val="Calibri"/>
        <family val="2"/>
        <scheme val="minor"/>
      </rPr>
      <t xml:space="preserve"> dalam kegiatan KKN secara mandiri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</si>
  <si>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>sering terlibat atau aktif</t>
    </r>
    <r>
      <rPr>
        <sz val="10"/>
        <color theme="1"/>
        <rFont val="Calibri"/>
        <family val="2"/>
        <scheme val="minor"/>
      </rPr>
      <t xml:space="preserve"> dalam kegiatan KKN secara mandiri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</si>
  <si>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>selalu terlibat atau aktif</t>
    </r>
    <r>
      <rPr>
        <sz val="10"/>
        <color theme="1"/>
        <rFont val="Calibri"/>
        <family val="2"/>
        <scheme val="minor"/>
      </rPr>
      <t xml:space="preserve"> dalam kegiatan KKN secara mandiri</t>
    </r>
  </si>
  <si>
    <t>d. Kontribusi mahasiswa memberikan solusi permasalahan masyarakat berdasarkan program kerja yang diusulkan selama kegiatan KKN</t>
  </si>
  <si>
    <r>
      <t xml:space="preserve">Mahasiswa </t>
    </r>
    <r>
      <rPr>
        <b/>
        <sz val="10"/>
        <color theme="1"/>
        <rFont val="Calibri"/>
        <family val="2"/>
        <scheme val="minor"/>
      </rPr>
      <t xml:space="preserve">tidak pernah memberikan kontribusi solusi </t>
    </r>
    <r>
      <rPr>
        <sz val="10"/>
        <color theme="1"/>
        <rFont val="Calibri"/>
        <family val="2"/>
        <scheme val="minor"/>
      </rPr>
      <t>terhadap permasalahan masyarakat berdasarkan program kerja yang diusulkan selama kegiatan KKN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</si>
  <si>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 xml:space="preserve">sesekali memberikan kontribusi solusi </t>
    </r>
    <r>
      <rPr>
        <sz val="10"/>
        <color theme="1"/>
        <rFont val="Calibri"/>
        <family val="2"/>
        <scheme val="minor"/>
      </rPr>
      <t>terhadap permasalahan masyarakat berdasarkan program kerja yang diusulkan selama kegiatan KKN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</si>
  <si>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 xml:space="preserve">sering memberikan kontribusi solusi </t>
    </r>
    <r>
      <rPr>
        <sz val="10"/>
        <color theme="1"/>
        <rFont val="Calibri"/>
        <family val="2"/>
        <scheme val="minor"/>
      </rPr>
      <t>terhadap permasalahan masyarakat berdasarkan program kerja yang diusulkan selama kegiatan KKN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</si>
  <si>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 xml:space="preserve">selalu memberikan kontribusi solusi </t>
    </r>
    <r>
      <rPr>
        <sz val="10"/>
        <color theme="1"/>
        <rFont val="Calibri"/>
        <family val="2"/>
        <scheme val="minor"/>
      </rPr>
      <t>terhadap permasalahan masyarakat berdasarkan program kerja yang diusulkan selama kegiatan KKN</t>
    </r>
  </si>
  <si>
    <t>e. Kontribusi mahasiswa dalam penyelesaian program-program kerja yang diusulkan selama kegiatan KKN</t>
  </si>
  <si>
    <r>
      <t xml:space="preserve">Mahasiswa </t>
    </r>
    <r>
      <rPr>
        <b/>
        <sz val="10"/>
        <color theme="1"/>
        <rFont val="Calibri"/>
        <family val="2"/>
        <scheme val="minor"/>
      </rPr>
      <t xml:space="preserve">tidak pernah berkontribusi </t>
    </r>
    <r>
      <rPr>
        <sz val="10"/>
        <color theme="1"/>
        <rFont val="Calibri"/>
        <family val="2"/>
        <scheme val="minor"/>
      </rPr>
      <t>dalam penyelesaian program-program kerja yang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yang diusulkan selama kegiatan KKN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</si>
  <si>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 xml:space="preserve">jarang berkontribusi </t>
    </r>
    <r>
      <rPr>
        <sz val="10"/>
        <color theme="1"/>
        <rFont val="Calibri"/>
        <family val="2"/>
        <scheme val="minor"/>
      </rPr>
      <t>dalam penyelesaian program-program kerja yang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yang diusulkan selama kegiatan KKN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</si>
  <si>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 xml:space="preserve">sering berkontribusi </t>
    </r>
    <r>
      <rPr>
        <sz val="10"/>
        <color theme="1"/>
        <rFont val="Calibri"/>
        <family val="2"/>
        <scheme val="minor"/>
      </rPr>
      <t>dalam penyelesaian program-program kerja yang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yang diusulkan selama kegiatan KKN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</si>
  <si>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 xml:space="preserve">selalu berkontribusi </t>
    </r>
    <r>
      <rPr>
        <sz val="10"/>
        <color theme="1"/>
        <rFont val="Calibri"/>
        <family val="2"/>
        <scheme val="minor"/>
      </rPr>
      <t>dalam penyelesaian program-program kerja yang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yang diusulkan selama kegiatan KKN</t>
    </r>
  </si>
  <si>
    <t>f. Pembelajaran berkelanjutan (life long learning) mahasiswa selama kegiatan KKN</t>
  </si>
  <si>
    <r>
      <t xml:space="preserve">Mahasiswa </t>
    </r>
    <r>
      <rPr>
        <b/>
        <sz val="10"/>
        <color theme="1"/>
        <rFont val="Calibri"/>
        <family val="2"/>
        <scheme val="minor"/>
      </rPr>
      <t>tidak menunjukkan adanya pembelajaran berkelanjutan (</t>
    </r>
    <r>
      <rPr>
        <b/>
        <i/>
        <sz val="10"/>
        <color theme="1"/>
        <rFont val="Calibri"/>
        <family val="2"/>
        <scheme val="minor"/>
      </rPr>
      <t>life long learning</t>
    </r>
    <r>
      <rPr>
        <b/>
        <sz val="10"/>
        <color theme="1"/>
        <rFont val="Calibri"/>
        <family val="2"/>
        <scheme val="minor"/>
      </rPr>
      <t>)</t>
    </r>
    <r>
      <rPr>
        <sz val="10"/>
        <color theme="1"/>
        <rFont val="Calibri"/>
        <family val="2"/>
        <scheme val="minor"/>
      </rPr>
      <t xml:space="preserve"> selama kegiatan KKN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</si>
  <si>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>menunjukkan adanya pembelajaran berkelanjutan (</t>
    </r>
    <r>
      <rPr>
        <b/>
        <i/>
        <sz val="10"/>
        <color theme="1"/>
        <rFont val="Calibri"/>
        <family val="2"/>
        <scheme val="minor"/>
      </rPr>
      <t>life long learning</t>
    </r>
    <r>
      <rPr>
        <b/>
        <sz val="10"/>
        <color theme="1"/>
        <rFont val="Calibri"/>
        <family val="2"/>
        <scheme val="minor"/>
      </rPr>
      <t>)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secara terbatas</t>
    </r>
    <r>
      <rPr>
        <sz val="10"/>
        <color theme="1"/>
        <rFont val="Calibri"/>
        <family val="2"/>
        <scheme val="minor"/>
      </rPr>
      <t xml:space="preserve"> selama kegiatan KKN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</si>
  <si>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>menunjukkan adanya pembelajaran berkelanjutan (</t>
    </r>
    <r>
      <rPr>
        <b/>
        <i/>
        <sz val="10"/>
        <color theme="1"/>
        <rFont val="Calibri"/>
        <family val="2"/>
        <scheme val="minor"/>
      </rPr>
      <t>life long learning</t>
    </r>
    <r>
      <rPr>
        <b/>
        <sz val="10"/>
        <color theme="1"/>
        <rFont val="Calibri"/>
        <family val="2"/>
        <scheme val="minor"/>
      </rPr>
      <t>)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secara baik</t>
    </r>
    <r>
      <rPr>
        <sz val="10"/>
        <color theme="1"/>
        <rFont val="Calibri"/>
        <family val="2"/>
        <scheme val="minor"/>
      </rPr>
      <t xml:space="preserve"> selama kegiatan KKN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</si>
  <si>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>menunjukkan adanya pembelajaran berkelanjutan (</t>
    </r>
    <r>
      <rPr>
        <b/>
        <i/>
        <sz val="10"/>
        <color theme="1"/>
        <rFont val="Calibri"/>
        <family val="2"/>
        <scheme val="minor"/>
      </rPr>
      <t>life long learning</t>
    </r>
    <r>
      <rPr>
        <b/>
        <sz val="10"/>
        <color theme="1"/>
        <rFont val="Calibri"/>
        <family val="2"/>
        <scheme val="minor"/>
      </rPr>
      <t>)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secara sangat baik</t>
    </r>
    <r>
      <rPr>
        <sz val="10"/>
        <color theme="1"/>
        <rFont val="Calibri"/>
        <family val="2"/>
        <scheme val="minor"/>
      </rPr>
      <t xml:space="preserve"> selama kegiatan KKN</t>
    </r>
  </si>
  <si>
    <t>g. Wawasan kekinian/ kontemporer mahasiswa dalam penyelesaian program-program kerja yang diusulkan selama kegiatan KKN</t>
  </si>
  <si>
    <r>
      <t xml:space="preserve">Mahasiswa </t>
    </r>
    <r>
      <rPr>
        <b/>
        <sz val="10"/>
        <color theme="1"/>
        <rFont val="Calibri"/>
        <family val="2"/>
        <scheme val="minor"/>
      </rPr>
      <t xml:space="preserve">tidak memiliki wawasan kekinian/kontemporer </t>
    </r>
    <r>
      <rPr>
        <sz val="10"/>
        <color theme="1"/>
        <rFont val="Calibri"/>
        <family val="2"/>
        <scheme val="minor"/>
      </rPr>
      <t>dalam penyelesaian program-program kerja yang diusulkan selama kegiatan KKN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</si>
  <si>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 xml:space="preserve">memiliki wawasan kekinian/kontemporer secara terbatas </t>
    </r>
    <r>
      <rPr>
        <sz val="10"/>
        <color theme="1"/>
        <rFont val="Calibri"/>
        <family val="2"/>
        <scheme val="minor"/>
      </rPr>
      <t>dalam penyelesaian program-program kerja yang diusulkan selama kegiatan KKN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</si>
  <si>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 xml:space="preserve">memiliki wawasan kekinian/kontemporer secara baik </t>
    </r>
    <r>
      <rPr>
        <sz val="10"/>
        <color theme="1"/>
        <rFont val="Calibri"/>
        <family val="2"/>
        <scheme val="minor"/>
      </rPr>
      <t>dalam penyelesaian program-program kerja yang diusulkan selama kegiatan KKN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</si>
  <si>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 xml:space="preserve">memiliki wawasan kekinian/kontemporer secara sangat baik </t>
    </r>
    <r>
      <rPr>
        <sz val="10"/>
        <color theme="1"/>
        <rFont val="Calibri"/>
        <family val="2"/>
        <scheme val="minor"/>
      </rPr>
      <t>dalam penyelesaian program-program kerja yang diusulkan selama kegiatan KKN</t>
    </r>
  </si>
  <si>
    <t>Rubrik Penilaian Kerja Mandiri &amp; Kelompok oleh Sesama Mahasiswa</t>
  </si>
  <si>
    <t>a. Keterlibatan mahasiswa dalam pembagian kerja kegiatan KKN</t>
  </si>
  <si>
    <t>Mahasiswa tidak pernah terlibat atau tidak pernah aktif dalam pembagian tugas proyek kelompok</t>
  </si>
  <si>
    <t>Mahasiswa jarang terlibat atau aktif dalam pembagian tugas proyek kelompok</t>
  </si>
  <si>
    <t>Mahasiswa sering terlibat atau aktif dalam pembagian tugas proyek kelompok</t>
  </si>
  <si>
    <t>Mahasiswa selalu terlibat atau aktif dalam pembagian tugas proyek kelompok</t>
  </si>
  <si>
    <t>b. Keterlibatan mahasiswa dalam pelaksanaan kerja kegiatan</t>
  </si>
  <si>
    <t>Mahasiswa tidak pernah terlibat atau tidak pernah aktif dalam pelaksanaan tugas proyek kelompok</t>
  </si>
  <si>
    <t>Mahasiswa jarang terlibat atau aktif dalam pelaksanaan tugas proyek kelompok</t>
  </si>
  <si>
    <t>Mahasiswa sering terlibat atau aktif dalam pelaksanaan tugas proyek kelompok</t>
  </si>
  <si>
    <t>Mahasiswa selalu terlibat atau aktif dalam pelaksanaan tugas proyek kelompok</t>
  </si>
  <si>
    <t>c. Keterlibatan mahasiswa dalam memberikan usulan atau pendapat selama kegiatan KKN</t>
  </si>
  <si>
    <t>Mahasiswa tidak pernah memberikan usulan atau pendapat dalam pengerjaan tugas proyek kelompok</t>
  </si>
  <si>
    <t>Mahasiswa jarang memberikan usulan atau pendapat dalam pengerjaan tugas proyek kelompok</t>
  </si>
  <si>
    <t>Mahasiswa sering memberikan usulan atau pendapat dalam pengerjaan tugas proyek kelompok</t>
  </si>
  <si>
    <t>Mahasiswa selalu memberikan usulan atau pendapat dalam pengerjaan tugas proyek kelompok</t>
  </si>
  <si>
    <t>d. Keterlibatan mahasiswa dalam memberikan tanggapan dalam diskusi selama kegiatan KKN</t>
  </si>
  <si>
    <t>Mahasiswa tidak pernah menanggapi pendapat atau usulan dari anggota tim lainnya dalam setiap diskusi tugas proyek kelompok</t>
  </si>
  <si>
    <t>Mahasiswa jarang menanggapi pendapat atau usulan dari anggota tim lainnya dalam setiap diskusi tugas proyek kelompok</t>
  </si>
  <si>
    <t>Mahasiswa sering menanggapi pendapat atau usulan dari anggota tim lainnya dalam setiap diskusi tugas proyek kelompok</t>
  </si>
  <si>
    <t>Mahasiswa selalu menanggapi pendapat atau usulan dari anggota tim lainnya dalam setiap diskusi tugas proyek kelompok</t>
  </si>
  <si>
    <t>e. Ketepatan waktu penyelesaian kerja mandiri yang diterima oleh mahasiswa selama kegiatan KKN</t>
  </si>
  <si>
    <t>Mahasiswa tidak pernah menyelesaikan setiap pekerjaan yang ditugaskan dengan tepat waktu atau selalu terlambat</t>
  </si>
  <si>
    <t>Mahasiswa jarang menyelesaikan pekerjaan yang ditugaskan dengan tepat waktu</t>
  </si>
  <si>
    <t>Mahasiswa sering menyelesaikan pekerjaan yang ditugaskan dengan tepat waktu</t>
  </si>
  <si>
    <t>Mahasiswa selalu menyelesaikan pekerjaan yang ditugaskan dengan tepat waktu</t>
  </si>
  <si>
    <t>f. Ketepatan pelaksanaan kerja yang diterima oleh mahasiswa selama kegiatan KKN</t>
  </si>
  <si>
    <t>Mahasiswa selalu salah atau tidak pernah tepat dalam mengerjakan setiap pekerjaan yang ditugaskan</t>
  </si>
  <si>
    <t>Mahasiswa jarang mengerjakan setiap pekerjaan yang ditugaskan dengan tepat</t>
  </si>
  <si>
    <t>Mahasiswa sering mengerjakan setiap pekerjaan yang ditugaskan dengan tepat</t>
  </si>
  <si>
    <t>Mahasiswa selalu mengerjakan setiap pekerjaan yang ditugaskan dengan tepat</t>
  </si>
  <si>
    <t>g. Respon mahasiswa dalam setiap pembagian kerja diskusi yang dilakukan selama kegiatan KKN</t>
  </si>
  <si>
    <t>Mahasiswa tidak pernah menanggapi atau merespon dengan baik setiap pembagian tugas proyek atau diskusi kelompok yang dilakukan</t>
  </si>
  <si>
    <t>Mahasiswa jarang menanggapi atau merespon dengan baik setiap pembagian tugas proyek atau diskusi kelompok yang dilakukan</t>
  </si>
  <si>
    <t>Mahasiswa sering menanggapi atau merespon dengan baik setiap pembagian tugas proyek atau diskusi kelompok yang dilakukan</t>
  </si>
  <si>
    <t>Mahasiswa selalu menanggapi atau merespon dengan baik setiap pembagian tugas proyek atau diskusi kelompok yang dilakukan</t>
  </si>
  <si>
    <t>h. Sikap mahasiswa dalam merespon setiap pembagian kerja dan dalam diskusi yang dilakukan selama kegiatan KKN</t>
  </si>
  <si>
    <t xml:space="preserve">Mahasiswa, dalam merespon/menanggapi,  memandang perbedaan latar belakang, peran (posisi) dan prioritas dari anggota kelompok/ tim lainnya </t>
  </si>
  <si>
    <t>Mahasiswa, dalam merespon/menanggapi, memandang perbedaan 2 dari 3 hal (latar belakang, peran (posisi), prioritas) dari anggota kelompok/ tim lainnya</t>
  </si>
  <si>
    <t>Mahasiswa, dalam merespon/menanggapi, hanya memandang perbedaan 1 dari 3 hal (latar belakang, peran (posisi), prioritas) dari anggota kelompok/ tim lainnya</t>
  </si>
  <si>
    <t>Mahasiswa, dalam merespon/menanggapi, tidak memandang perbedaan latar belakang, peran (posisi), dan prioritas dari anggota kelompok/ tim lainnya</t>
  </si>
  <si>
    <t>Rubrik Penilaian Kerja Mandiri &amp; Kelompok oleh Wali Nagari/ Wali Jorong/Korong</t>
  </si>
  <si>
    <t>d. Intensitas interaksi mahasiswa dengan masyarakat selama kegiatan KKN</t>
  </si>
  <si>
    <r>
      <t xml:space="preserve">Mahasiswa </t>
    </r>
    <r>
      <rPr>
        <b/>
        <sz val="10"/>
        <color theme="1"/>
        <rFont val="Calibri"/>
        <family val="2"/>
        <scheme val="minor"/>
      </rPr>
      <t>tidak pernah berinteraksi</t>
    </r>
    <r>
      <rPr>
        <sz val="10"/>
        <color theme="1"/>
        <rFont val="Calibri"/>
        <family val="2"/>
        <scheme val="minor"/>
      </rPr>
      <t xml:space="preserve"> dengan masyarakat selama kegiatan KKN</t>
    </r>
  </si>
  <si>
    <r>
      <t>Mahasiswa</t>
    </r>
    <r>
      <rPr>
        <b/>
        <sz val="10"/>
        <color theme="1"/>
        <rFont val="Calibri"/>
        <family val="2"/>
        <scheme val="minor"/>
      </rPr>
      <t xml:space="preserve"> jarang berinteraksi</t>
    </r>
    <r>
      <rPr>
        <sz val="10"/>
        <color theme="1"/>
        <rFont val="Calibri"/>
        <family val="2"/>
        <scheme val="minor"/>
      </rPr>
      <t xml:space="preserve"> dengan masyarakat selama kegiatan KKN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</si>
  <si>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>sering berinteraksi</t>
    </r>
    <r>
      <rPr>
        <sz val="10"/>
        <color theme="1"/>
        <rFont val="Calibri"/>
        <family val="2"/>
        <scheme val="minor"/>
      </rPr>
      <t xml:space="preserve"> dengan masyarakat selama kegiatan KKN</t>
    </r>
  </si>
  <si>
    <r>
      <t>Mahasiswa</t>
    </r>
    <r>
      <rPr>
        <b/>
        <sz val="10"/>
        <color theme="1"/>
        <rFont val="Calibri"/>
        <family val="2"/>
        <scheme val="minor"/>
      </rPr>
      <t xml:space="preserve"> selalu berinteraksi </t>
    </r>
    <r>
      <rPr>
        <sz val="10"/>
        <color theme="1"/>
        <rFont val="Calibri"/>
        <family val="2"/>
        <scheme val="minor"/>
      </rPr>
      <t>dengan masyarakat selama kegiatan KKN</t>
    </r>
  </si>
  <si>
    <t>e. Kepedulian mahasiswa terhadap masyarakat dalam hal apapun selama kegiatan KKN</t>
  </si>
  <si>
    <r>
      <t xml:space="preserve">Mahasiswa </t>
    </r>
    <r>
      <rPr>
        <b/>
        <sz val="10"/>
        <color theme="1"/>
        <rFont val="Calibri"/>
        <family val="2"/>
        <scheme val="minor"/>
      </rPr>
      <t>tidak pernah peduli</t>
    </r>
    <r>
      <rPr>
        <sz val="10"/>
        <color theme="1"/>
        <rFont val="Calibri"/>
        <family val="2"/>
        <scheme val="minor"/>
      </rPr>
      <t xml:space="preserve"> dalam hal apapun terhadap masyarakat selama kegiatan KKN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</si>
  <si>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>sesekali peduli</t>
    </r>
    <r>
      <rPr>
        <sz val="10"/>
        <color theme="1"/>
        <rFont val="Calibri"/>
        <family val="2"/>
        <scheme val="minor"/>
      </rPr>
      <t xml:space="preserve"> dalam hal apapun terhadap masyarakat selama kegiatan KKN</t>
    </r>
  </si>
  <si>
    <t>Mahasiswa peduli dalam hal apapun terhadap masyarakat selama kegiatan KKN</t>
  </si>
  <si>
    <r>
      <t xml:space="preserve">Mahasiswa </t>
    </r>
    <r>
      <rPr>
        <b/>
        <sz val="10"/>
        <color theme="1"/>
        <rFont val="Calibri"/>
        <family val="2"/>
        <scheme val="minor"/>
      </rPr>
      <t>selalu</t>
    </r>
    <r>
      <rPr>
        <sz val="10"/>
        <color theme="1"/>
        <rFont val="Calibri"/>
        <family val="2"/>
        <scheme val="minor"/>
      </rPr>
      <t xml:space="preserve"> peduli dalam hal apapun terhadap masyarakat selama kegiatan KKN</t>
    </r>
  </si>
  <si>
    <t>f. Etika dan kepatuhan mahasiswa terhadap aturan yang berlaku di masyarakat selama kegiatan KKN</t>
  </si>
  <si>
    <r>
      <t xml:space="preserve">Mahasiswa </t>
    </r>
    <r>
      <rPr>
        <b/>
        <sz val="10"/>
        <color theme="1"/>
        <rFont val="Calibri"/>
        <family val="2"/>
        <scheme val="minor"/>
      </rPr>
      <t>tidak menjaga etika dan tidak patuh terhadap aturan</t>
    </r>
    <r>
      <rPr>
        <sz val="10"/>
        <color theme="1"/>
        <rFont val="Calibri"/>
        <family val="2"/>
        <scheme val="minor"/>
      </rPr>
      <t xml:space="preserve"> yang berlaku di masyarakat selama kegiatan KKN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</si>
  <si>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>tidak menjaga etika tetapi sesekali patuh terhadap aturan</t>
    </r>
    <r>
      <rPr>
        <sz val="10"/>
        <color theme="1"/>
        <rFont val="Calibri"/>
        <family val="2"/>
        <scheme val="minor"/>
      </rPr>
      <t xml:space="preserve"> yang berlaku di masyarakat selama kegiatan KKN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</si>
  <si>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>menjaga etika tetapi sesekali patuh terhadap aturan</t>
    </r>
    <r>
      <rPr>
        <sz val="10"/>
        <color theme="1"/>
        <rFont val="Calibri"/>
        <family val="2"/>
        <scheme val="minor"/>
      </rPr>
      <t xml:space="preserve"> yang berlaku di masyarakat selama kegiatan KKN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</si>
  <si>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>menjaga etika dan selalu patuh terhadap aturan</t>
    </r>
    <r>
      <rPr>
        <sz val="10"/>
        <color theme="1"/>
        <rFont val="Calibri"/>
        <family val="2"/>
        <scheme val="minor"/>
      </rPr>
      <t xml:space="preserve"> yang berlaku di masyarakat selama kegiatan KKN</t>
    </r>
  </si>
  <si>
    <t>g. Kepedulian mahasiswa terhadap lingkungan selama kegiatan KKN</t>
  </si>
  <si>
    <r>
      <t xml:space="preserve">Mahasiswa </t>
    </r>
    <r>
      <rPr>
        <b/>
        <sz val="10"/>
        <color theme="1"/>
        <rFont val="Calibri"/>
        <family val="2"/>
        <scheme val="minor"/>
      </rPr>
      <t>tidak pernah peduli</t>
    </r>
    <r>
      <rPr>
        <sz val="10"/>
        <color theme="1"/>
        <rFont val="Calibri"/>
        <family val="2"/>
        <scheme val="minor"/>
      </rPr>
      <t xml:space="preserve"> terhadap kondisi lingkungan setempat selama kegiatan KKN</t>
    </r>
  </si>
  <si>
    <r>
      <t>Mahasiswa</t>
    </r>
    <r>
      <rPr>
        <b/>
        <sz val="10"/>
        <color theme="1"/>
        <rFont val="Calibri"/>
        <family val="2"/>
        <scheme val="minor"/>
      </rPr>
      <t xml:space="preserve"> sesekali peduli </t>
    </r>
    <r>
      <rPr>
        <sz val="10"/>
        <color theme="1"/>
        <rFont val="Calibri"/>
        <family val="2"/>
        <scheme val="minor"/>
      </rPr>
      <t>terhadap kondisi lingkungan setempat selama kegiatan KKN</t>
    </r>
  </si>
  <si>
    <r>
      <t>Mahasiswa</t>
    </r>
    <r>
      <rPr>
        <b/>
        <sz val="10"/>
        <color theme="1"/>
        <rFont val="Calibri"/>
        <family val="2"/>
        <scheme val="minor"/>
      </rPr>
      <t xml:space="preserve"> peduli </t>
    </r>
    <r>
      <rPr>
        <sz val="10"/>
        <color theme="1"/>
        <rFont val="Calibri"/>
        <family val="2"/>
        <scheme val="minor"/>
      </rPr>
      <t>terhadap kondisi lingkungan setempat selama kegiatan KKN</t>
    </r>
  </si>
  <si>
    <r>
      <t>Mahasiswa</t>
    </r>
    <r>
      <rPr>
        <b/>
        <sz val="10"/>
        <color theme="1"/>
        <rFont val="Calibri"/>
        <family val="2"/>
        <scheme val="minor"/>
      </rPr>
      <t xml:space="preserve"> selalu peduli </t>
    </r>
    <r>
      <rPr>
        <sz val="10"/>
        <color theme="1"/>
        <rFont val="Calibri"/>
        <family val="2"/>
        <scheme val="minor"/>
      </rPr>
      <t>terhadap kondisi lingkungan setempat selama kegiatan KKN</t>
    </r>
  </si>
  <si>
    <t>h. Solusi mahasiswa terhadap permasalahan lingkungan selama kegiatan KKN</t>
  </si>
  <si>
    <r>
      <t xml:space="preserve">Mahasiswa </t>
    </r>
    <r>
      <rPr>
        <b/>
        <sz val="10"/>
        <color theme="1"/>
        <rFont val="Calibri"/>
        <family val="2"/>
        <scheme val="minor"/>
      </rPr>
      <t xml:space="preserve">tidak pernah memberikan solusi </t>
    </r>
    <r>
      <rPr>
        <sz val="10"/>
        <color theme="1"/>
        <rFont val="Calibri"/>
        <family val="2"/>
        <scheme val="minor"/>
      </rPr>
      <t>terhadap permasalahan lingkungan setempat selama kegiatan KKN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</si>
  <si>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 xml:space="preserve">sesekali memberikan solusi </t>
    </r>
    <r>
      <rPr>
        <sz val="10"/>
        <color theme="1"/>
        <rFont val="Calibri"/>
        <family val="2"/>
        <scheme val="minor"/>
      </rPr>
      <t>terhadap permasalahan lingkungan setempat selama kegiatan KKN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</si>
  <si>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 xml:space="preserve">memberikan solusi </t>
    </r>
    <r>
      <rPr>
        <sz val="10"/>
        <color theme="1"/>
        <rFont val="Calibri"/>
        <family val="2"/>
        <scheme val="minor"/>
      </rPr>
      <t>terhadap permasalahan lingkungan setempat selama kegiatan KKN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</si>
  <si>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 xml:space="preserve">selalu memberikan solusi </t>
    </r>
    <r>
      <rPr>
        <sz val="10"/>
        <color theme="1"/>
        <rFont val="Calibri"/>
        <family val="2"/>
        <scheme val="minor"/>
      </rPr>
      <t>terhadap permasalahan lingkungan setempat selama kegiatan KKN</t>
    </r>
  </si>
  <si>
    <t>Rubrik Proposal Kegiatan KKN</t>
  </si>
  <si>
    <t>a. Gambaran permasalahan di tempat kegiatan KKN</t>
  </si>
  <si>
    <r>
      <t xml:space="preserve">Permasalahan di tempat KKN </t>
    </r>
    <r>
      <rPr>
        <b/>
        <sz val="10"/>
        <color theme="1"/>
        <rFont val="Calibri"/>
        <family val="2"/>
        <scheme val="minor"/>
      </rPr>
      <t>belum/sebagian kecil</t>
    </r>
    <r>
      <rPr>
        <sz val="10"/>
        <color theme="1"/>
        <rFont val="Calibri"/>
        <family val="2"/>
        <scheme val="minor"/>
      </rPr>
      <t xml:space="preserve"> digambarkan dengan baik</t>
    </r>
  </si>
  <si>
    <r>
      <t xml:space="preserve">Permasalahan di tempat KKN </t>
    </r>
    <r>
      <rPr>
        <b/>
        <sz val="10"/>
        <color theme="1"/>
        <rFont val="Calibri"/>
        <family val="2"/>
        <scheme val="minor"/>
      </rPr>
      <t>sebagian besar</t>
    </r>
    <r>
      <rPr>
        <sz val="10"/>
        <color theme="1"/>
        <rFont val="Calibri"/>
        <family val="2"/>
        <scheme val="minor"/>
      </rPr>
      <t xml:space="preserve"> digambarkan dengan baik</t>
    </r>
  </si>
  <si>
    <r>
      <t xml:space="preserve">Permasalahan di tempat KKN sudah digambarkan dengan </t>
    </r>
    <r>
      <rPr>
        <b/>
        <sz val="10"/>
        <color theme="1"/>
        <rFont val="Calibri"/>
        <family val="2"/>
        <scheme val="minor"/>
      </rPr>
      <t>baik tetapi belum sistematis</t>
    </r>
  </si>
  <si>
    <r>
      <t xml:space="preserve">Permasalahan di tempat KKN sudah digambarkan dengan </t>
    </r>
    <r>
      <rPr>
        <b/>
        <sz val="10"/>
        <color theme="1"/>
        <rFont val="Calibri"/>
        <family val="2"/>
        <scheme val="minor"/>
      </rPr>
      <t>baik dan sistematis</t>
    </r>
  </si>
  <si>
    <t>b. Gambaran potensi yang ada di tempat KKN yang mendukung penyelesaian permasalahan nantinya</t>
  </si>
  <si>
    <r>
      <t xml:space="preserve">Potensi yang ada di tempat KKN </t>
    </r>
    <r>
      <rPr>
        <b/>
        <sz val="10"/>
        <color theme="1"/>
        <rFont val="Calibri"/>
        <family val="2"/>
        <scheme val="minor"/>
      </rPr>
      <t>belum/sebagian kecil</t>
    </r>
    <r>
      <rPr>
        <sz val="10"/>
        <color theme="1"/>
        <rFont val="Calibri"/>
        <family val="2"/>
        <scheme val="minor"/>
      </rPr>
      <t xml:space="preserve"> digambarkan dengan baik</t>
    </r>
  </si>
  <si>
    <r>
      <t xml:space="preserve">Potensi yang ada di tempat KKN </t>
    </r>
    <r>
      <rPr>
        <b/>
        <sz val="10"/>
        <color theme="1"/>
        <rFont val="Calibri"/>
        <family val="2"/>
        <scheme val="minor"/>
      </rPr>
      <t>sebagian besar</t>
    </r>
    <r>
      <rPr>
        <sz val="10"/>
        <color theme="1"/>
        <rFont val="Calibri"/>
        <family val="2"/>
        <scheme val="minor"/>
      </rPr>
      <t xml:space="preserve"> digambarkan dengan baik</t>
    </r>
  </si>
  <si>
    <r>
      <t xml:space="preserve">Potensi yang ada di tempat KKN sudah digambarkan dengan </t>
    </r>
    <r>
      <rPr>
        <b/>
        <sz val="10"/>
        <color theme="1"/>
        <rFont val="Calibri"/>
        <family val="2"/>
        <scheme val="minor"/>
      </rPr>
      <t>baik tetapi belum sistematis</t>
    </r>
  </si>
  <si>
    <r>
      <t xml:space="preserve">Potensi yang ada di tempat KKN sudah digambarkan dengan </t>
    </r>
    <r>
      <rPr>
        <b/>
        <sz val="10"/>
        <color theme="1"/>
        <rFont val="Calibri"/>
        <family val="2"/>
        <scheme val="minor"/>
      </rPr>
      <t>baik dan sistematis</t>
    </r>
  </si>
  <si>
    <t>c. Ketepatan usulan program kerja KKN untuk menyelesaikan permasalahan di tempat KKN</t>
  </si>
  <si>
    <r>
      <t xml:space="preserve">Usulan program kerja </t>
    </r>
    <r>
      <rPr>
        <b/>
        <sz val="10"/>
        <color theme="1"/>
        <rFont val="Calibri"/>
        <family val="2"/>
        <scheme val="minor"/>
      </rPr>
      <t>tidak/sebagian kecil</t>
    </r>
    <r>
      <rPr>
        <sz val="10"/>
        <color theme="1"/>
        <rFont val="Calibri"/>
        <family val="2"/>
        <scheme val="minor"/>
      </rPr>
      <t xml:space="preserve"> berhubungan dengan permasalahan yang ada di tempat KKN</t>
    </r>
  </si>
  <si>
    <r>
      <t xml:space="preserve">Usulan program kerja </t>
    </r>
    <r>
      <rPr>
        <b/>
        <sz val="10"/>
        <color theme="1"/>
        <rFont val="Calibri"/>
        <family val="2"/>
        <scheme val="minor"/>
      </rPr>
      <t>sebagian besar</t>
    </r>
    <r>
      <rPr>
        <sz val="10"/>
        <color theme="1"/>
        <rFont val="Calibri"/>
        <family val="2"/>
        <scheme val="minor"/>
      </rPr>
      <t xml:space="preserve"> berhubungan dengan permasalahan yang ada di tempat KKN</t>
    </r>
  </si>
  <si>
    <r>
      <t xml:space="preserve">Usulan program kerja </t>
    </r>
    <r>
      <rPr>
        <b/>
        <sz val="10"/>
        <color theme="1"/>
        <rFont val="Calibri"/>
        <family val="2"/>
        <scheme val="minor"/>
      </rPr>
      <t>sudah</t>
    </r>
    <r>
      <rPr>
        <sz val="10"/>
        <color theme="1"/>
        <rFont val="Calibri"/>
        <family val="2"/>
        <scheme val="minor"/>
      </rPr>
      <t xml:space="preserve"> berhubungan dengan permasalahan yang ada tetapi disampaikan </t>
    </r>
    <r>
      <rPr>
        <b/>
        <sz val="10"/>
        <color theme="1"/>
        <rFont val="Calibri"/>
        <family val="2"/>
        <scheme val="minor"/>
      </rPr>
      <t>belum sistematis</t>
    </r>
  </si>
  <si>
    <r>
      <t xml:space="preserve">Usulan program kerja </t>
    </r>
    <r>
      <rPr>
        <b/>
        <sz val="10"/>
        <color theme="1"/>
        <rFont val="Calibri"/>
        <family val="2"/>
        <scheme val="minor"/>
      </rPr>
      <t>sudah</t>
    </r>
    <r>
      <rPr>
        <sz val="10"/>
        <color theme="1"/>
        <rFont val="Calibri"/>
        <family val="2"/>
        <scheme val="minor"/>
      </rPr>
      <t xml:space="preserve"> berhubungan dengan permasalahan yang ada dan disampaikan dengan </t>
    </r>
    <r>
      <rPr>
        <b/>
        <sz val="10"/>
        <color theme="1"/>
        <rFont val="Calibri"/>
        <family val="2"/>
        <scheme val="minor"/>
      </rPr>
      <t>sistematis</t>
    </r>
  </si>
  <si>
    <t>d. Sistematika penulisan proposal kegiatan KKN</t>
  </si>
  <si>
    <t>Tidak ada Skor 1</t>
  </si>
  <si>
    <r>
      <t xml:space="preserve">Proposal kegiatan KKN disampaikan dengan </t>
    </r>
    <r>
      <rPr>
        <b/>
        <sz val="10"/>
        <color theme="1"/>
        <rFont val="Calibri"/>
        <family val="2"/>
        <scheme val="minor"/>
      </rPr>
      <t>tidak lengkap dan sistematis</t>
    </r>
  </si>
  <si>
    <r>
      <t>Proposal kegiatan KKN disampaikan dengan</t>
    </r>
    <r>
      <rPr>
        <b/>
        <sz val="10"/>
        <color theme="1"/>
        <rFont val="Calibri"/>
        <family val="2"/>
        <scheme val="minor"/>
      </rPr>
      <t xml:space="preserve"> lengkap</t>
    </r>
    <r>
      <rPr>
        <sz val="10"/>
        <color theme="1"/>
        <rFont val="Calibri"/>
        <family val="2"/>
        <scheme val="minor"/>
      </rPr>
      <t xml:space="preserve"> tetapi </t>
    </r>
    <r>
      <rPr>
        <b/>
        <sz val="10"/>
        <color theme="1"/>
        <rFont val="Calibri"/>
        <family val="2"/>
        <scheme val="minor"/>
      </rPr>
      <t>belum sistematis</t>
    </r>
  </si>
  <si>
    <r>
      <t>Proposal kegiatan KKN disampaikan dengan</t>
    </r>
    <r>
      <rPr>
        <b/>
        <sz val="10"/>
        <color theme="1"/>
        <rFont val="Calibri"/>
        <family val="2"/>
        <scheme val="minor"/>
      </rPr>
      <t xml:space="preserve"> lengkap</t>
    </r>
    <r>
      <rPr>
        <sz val="10"/>
        <color theme="1"/>
        <rFont val="Calibri"/>
        <family val="2"/>
        <scheme val="minor"/>
      </rPr>
      <t xml:space="preserve"> dan </t>
    </r>
    <r>
      <rPr>
        <b/>
        <sz val="10"/>
        <color theme="1"/>
        <rFont val="Calibri"/>
        <family val="2"/>
        <scheme val="minor"/>
      </rPr>
      <t>sistematis</t>
    </r>
  </si>
  <si>
    <t>Rubrik Log Book Kegiatan</t>
  </si>
  <si>
    <t>a. Intensitas interaksi mahasiswa dengan masyarakat selama kegiatan KKN</t>
  </si>
  <si>
    <r>
      <t xml:space="preserve">Berdasarkan log book kegiatan, mahasiswa </t>
    </r>
    <r>
      <rPr>
        <b/>
        <sz val="10"/>
        <color theme="1"/>
        <rFont val="Calibri"/>
        <family val="2"/>
        <scheme val="minor"/>
      </rPr>
      <t>tidak pernah berinteraksi</t>
    </r>
    <r>
      <rPr>
        <sz val="10"/>
        <color theme="1"/>
        <rFont val="Calibri"/>
        <family val="2"/>
        <scheme val="minor"/>
      </rPr>
      <t xml:space="preserve"> dengan masyarakat selama kegiatan KKN</t>
    </r>
  </si>
  <si>
    <r>
      <t>Berdasarkan log book kegiatan, mahasiswa</t>
    </r>
    <r>
      <rPr>
        <b/>
        <sz val="10"/>
        <color theme="1"/>
        <rFont val="Calibri"/>
        <family val="2"/>
        <scheme val="minor"/>
      </rPr>
      <t xml:space="preserve"> jarang berinteraksi</t>
    </r>
    <r>
      <rPr>
        <sz val="10"/>
        <color theme="1"/>
        <rFont val="Calibri"/>
        <family val="2"/>
        <scheme val="minor"/>
      </rPr>
      <t xml:space="preserve"> dengan masyarakat selama kegiatan KKN</t>
    </r>
  </si>
  <si>
    <r>
      <t xml:space="preserve">Berdasarkan log book kegiatan, mahasiswa </t>
    </r>
    <r>
      <rPr>
        <b/>
        <sz val="10"/>
        <color theme="1"/>
        <rFont val="Calibri"/>
        <family val="2"/>
        <scheme val="minor"/>
      </rPr>
      <t>sering berinteraksi</t>
    </r>
    <r>
      <rPr>
        <sz val="10"/>
        <color theme="1"/>
        <rFont val="Calibri"/>
        <family val="2"/>
        <scheme val="minor"/>
      </rPr>
      <t xml:space="preserve"> dengan masyarakat selama kegiatan KKN</t>
    </r>
  </si>
  <si>
    <r>
      <t>Berdasarkan log book kegiatan, mahasiswa</t>
    </r>
    <r>
      <rPr>
        <b/>
        <sz val="10"/>
        <color theme="1"/>
        <rFont val="Calibri"/>
        <family val="2"/>
        <scheme val="minor"/>
      </rPr>
      <t xml:space="preserve"> selalu berinteraksi </t>
    </r>
    <r>
      <rPr>
        <sz val="10"/>
        <color theme="1"/>
        <rFont val="Calibri"/>
        <family val="2"/>
        <scheme val="minor"/>
      </rPr>
      <t>dengan masyarakat selama kegiatan KKN</t>
    </r>
  </si>
  <si>
    <t>b. Kepedulian mahasiswa terhadap masyarakat dalam hal apapun selama kegiatan KKN</t>
  </si>
  <si>
    <r>
      <t xml:space="preserve">Berdasarkan log book kegiatan, mahasiswa </t>
    </r>
    <r>
      <rPr>
        <b/>
        <sz val="10"/>
        <color theme="1"/>
        <rFont val="Calibri"/>
        <family val="2"/>
        <scheme val="minor"/>
      </rPr>
      <t>tidak pernah peduli</t>
    </r>
    <r>
      <rPr>
        <sz val="10"/>
        <color theme="1"/>
        <rFont val="Calibri"/>
        <family val="2"/>
        <scheme val="minor"/>
      </rPr>
      <t xml:space="preserve"> dalam hal apapun terhadap masyarakat selama kegiatan KKN</t>
    </r>
  </si>
  <si>
    <r>
      <t xml:space="preserve">Berdasarkan log book kegiatan, mahasiswa </t>
    </r>
    <r>
      <rPr>
        <b/>
        <sz val="10"/>
        <color theme="1"/>
        <rFont val="Calibri"/>
        <family val="2"/>
        <scheme val="minor"/>
      </rPr>
      <t>sesekali peduli</t>
    </r>
    <r>
      <rPr>
        <sz val="10"/>
        <color theme="1"/>
        <rFont val="Calibri"/>
        <family val="2"/>
        <scheme val="minor"/>
      </rPr>
      <t xml:space="preserve"> dalam hal apapun terhadap masyarakat selama kegiatan KKN</t>
    </r>
  </si>
  <si>
    <t>Berdasarkan log book kegiatan, mahasiswa peduli dalam hal apapun terhadap masyarakat selama kegiatan KKN</t>
  </si>
  <si>
    <r>
      <t xml:space="preserve">Berdasarkan log book kegiatan, mahasiswa </t>
    </r>
    <r>
      <rPr>
        <b/>
        <sz val="10"/>
        <color theme="1"/>
        <rFont val="Calibri"/>
        <family val="2"/>
        <scheme val="minor"/>
      </rPr>
      <t>selalu</t>
    </r>
    <r>
      <rPr>
        <sz val="10"/>
        <color theme="1"/>
        <rFont val="Calibri"/>
        <family val="2"/>
        <scheme val="minor"/>
      </rPr>
      <t xml:space="preserve"> peduli dalam hal apapun terhadap masyarakat selama kegiatan KKN</t>
    </r>
  </si>
  <si>
    <r>
      <t xml:space="preserve">Berdasarkan log book kegiatan, mahasiswa </t>
    </r>
    <r>
      <rPr>
        <b/>
        <sz val="10"/>
        <color theme="1"/>
        <rFont val="Calibri"/>
        <family val="2"/>
        <scheme val="minor"/>
      </rPr>
      <t>tidak pernah peduli</t>
    </r>
    <r>
      <rPr>
        <sz val="10"/>
        <color theme="1"/>
        <rFont val="Calibri"/>
        <family val="2"/>
        <scheme val="minor"/>
      </rPr>
      <t xml:space="preserve"> terhadap kondisi lingkungan setempat selama kegiatan KKN</t>
    </r>
  </si>
  <si>
    <r>
      <t>Berdasarkan log book kegiatan, mahasiswa</t>
    </r>
    <r>
      <rPr>
        <b/>
        <sz val="10"/>
        <color theme="1"/>
        <rFont val="Calibri"/>
        <family val="2"/>
        <scheme val="minor"/>
      </rPr>
      <t xml:space="preserve"> sesekali peduli </t>
    </r>
    <r>
      <rPr>
        <sz val="10"/>
        <color theme="1"/>
        <rFont val="Calibri"/>
        <family val="2"/>
        <scheme val="minor"/>
      </rPr>
      <t>terhadap kondisi lingkungan setempat selama kegiatan KKN</t>
    </r>
  </si>
  <si>
    <r>
      <t>Berdasarkan log book kegiatan, mahasiswa</t>
    </r>
    <r>
      <rPr>
        <b/>
        <sz val="10"/>
        <color theme="1"/>
        <rFont val="Calibri"/>
        <family val="2"/>
        <scheme val="minor"/>
      </rPr>
      <t xml:space="preserve"> peduli </t>
    </r>
    <r>
      <rPr>
        <sz val="10"/>
        <color theme="1"/>
        <rFont val="Calibri"/>
        <family val="2"/>
        <scheme val="minor"/>
      </rPr>
      <t>terhadap kondisi lingkungan setempat selama kegiatan KKN</t>
    </r>
  </si>
  <si>
    <r>
      <t>Berdasarkan log book kegiatan, mahasiswa</t>
    </r>
    <r>
      <rPr>
        <b/>
        <sz val="10"/>
        <color theme="1"/>
        <rFont val="Calibri"/>
        <family val="2"/>
        <scheme val="minor"/>
      </rPr>
      <t xml:space="preserve"> selalu peduli </t>
    </r>
    <r>
      <rPr>
        <sz val="10"/>
        <color theme="1"/>
        <rFont val="Calibri"/>
        <family val="2"/>
        <scheme val="minor"/>
      </rPr>
      <t>terhadap kondisi lingkungan setempat selama kegiatan KKN</t>
    </r>
  </si>
  <si>
    <r>
      <t xml:space="preserve">Berdasarkan log book kegiatan, mahasiswa </t>
    </r>
    <r>
      <rPr>
        <b/>
        <sz val="10"/>
        <color theme="1"/>
        <rFont val="Calibri"/>
        <family val="2"/>
        <scheme val="minor"/>
      </rPr>
      <t xml:space="preserve">tidak pernah memberikan solusi </t>
    </r>
    <r>
      <rPr>
        <sz val="10"/>
        <color theme="1"/>
        <rFont val="Calibri"/>
        <family val="2"/>
        <scheme val="minor"/>
      </rPr>
      <t>terhadap permasalahan lingkungan setempat selama kegiatan KKN</t>
    </r>
  </si>
  <si>
    <r>
      <t xml:space="preserve">Berdasarkan log book kegiatan, mahasiswa </t>
    </r>
    <r>
      <rPr>
        <b/>
        <sz val="10"/>
        <color theme="1"/>
        <rFont val="Calibri"/>
        <family val="2"/>
        <scheme val="minor"/>
      </rPr>
      <t xml:space="preserve">sesekali memberikan solusi </t>
    </r>
    <r>
      <rPr>
        <sz val="10"/>
        <color theme="1"/>
        <rFont val="Calibri"/>
        <family val="2"/>
        <scheme val="minor"/>
      </rPr>
      <t>terhadap permasalahan lingkungan setempat selama kegiatan KKN</t>
    </r>
  </si>
  <si>
    <r>
      <t xml:space="preserve">Berdasarkan log book kegiatan, mahasiswa </t>
    </r>
    <r>
      <rPr>
        <b/>
        <sz val="10"/>
        <color theme="1"/>
        <rFont val="Calibri"/>
        <family val="2"/>
        <scheme val="minor"/>
      </rPr>
      <t xml:space="preserve">memberikan solusi </t>
    </r>
    <r>
      <rPr>
        <sz val="10"/>
        <color theme="1"/>
        <rFont val="Calibri"/>
        <family val="2"/>
        <scheme val="minor"/>
      </rPr>
      <t>terhadap permasalahan lingkungan setempat selama kegiatan KKN</t>
    </r>
  </si>
  <si>
    <r>
      <t xml:space="preserve">Berdasarkan log book kegiatan, mahasiswa </t>
    </r>
    <r>
      <rPr>
        <b/>
        <sz val="10"/>
        <color theme="1"/>
        <rFont val="Calibri"/>
        <family val="2"/>
        <scheme val="minor"/>
      </rPr>
      <t xml:space="preserve">selalu memberikan solusi </t>
    </r>
    <r>
      <rPr>
        <sz val="10"/>
        <color theme="1"/>
        <rFont val="Calibri"/>
        <family val="2"/>
        <scheme val="minor"/>
      </rPr>
      <t>terhadap permasalahan lingkungan setempat selama kegiatan KKN</t>
    </r>
  </si>
  <si>
    <r>
      <t xml:space="preserve">Berdasarkan video kegiatan, mahasiswa </t>
    </r>
    <r>
      <rPr>
        <b/>
        <sz val="10"/>
        <color theme="1"/>
        <rFont val="Calibri"/>
        <family val="2"/>
        <scheme val="minor"/>
      </rPr>
      <t>tidak pernah berinteraksi</t>
    </r>
    <r>
      <rPr>
        <sz val="10"/>
        <color theme="1"/>
        <rFont val="Calibri"/>
        <family val="2"/>
        <scheme val="minor"/>
      </rPr>
      <t xml:space="preserve"> dengan masyarakat selama kegiatan KKN</t>
    </r>
  </si>
  <si>
    <r>
      <t>Berdasarkan video kegiatan, mahasiswa</t>
    </r>
    <r>
      <rPr>
        <b/>
        <sz val="10"/>
        <color theme="1"/>
        <rFont val="Calibri"/>
        <family val="2"/>
        <scheme val="minor"/>
      </rPr>
      <t xml:space="preserve"> jarang berinteraksi</t>
    </r>
    <r>
      <rPr>
        <sz val="10"/>
        <color theme="1"/>
        <rFont val="Calibri"/>
        <family val="2"/>
        <scheme val="minor"/>
      </rPr>
      <t xml:space="preserve"> dengan masyarakat selama kegiatan KKN</t>
    </r>
  </si>
  <si>
    <r>
      <t xml:space="preserve">Berdasarkan video kegiatan, mahasiswa </t>
    </r>
    <r>
      <rPr>
        <b/>
        <sz val="10"/>
        <color theme="1"/>
        <rFont val="Calibri"/>
        <family val="2"/>
        <scheme val="minor"/>
      </rPr>
      <t>sering berinteraksi</t>
    </r>
    <r>
      <rPr>
        <sz val="10"/>
        <color theme="1"/>
        <rFont val="Calibri"/>
        <family val="2"/>
        <scheme val="minor"/>
      </rPr>
      <t xml:space="preserve"> dengan masyarakat selama kegiatan KKN</t>
    </r>
  </si>
  <si>
    <r>
      <t>Berdasarkan video kegiatan, mahasiswa</t>
    </r>
    <r>
      <rPr>
        <b/>
        <sz val="10"/>
        <color theme="1"/>
        <rFont val="Calibri"/>
        <family val="2"/>
        <scheme val="minor"/>
      </rPr>
      <t xml:space="preserve"> selalu berinteraksi </t>
    </r>
    <r>
      <rPr>
        <sz val="10"/>
        <color theme="1"/>
        <rFont val="Calibri"/>
        <family val="2"/>
        <scheme val="minor"/>
      </rPr>
      <t>dengan masyarakat selama kegiatan KKN</t>
    </r>
  </si>
  <si>
    <r>
      <t xml:space="preserve">Berdasarkan video kegiatan, mahasiswa </t>
    </r>
    <r>
      <rPr>
        <b/>
        <sz val="10"/>
        <color theme="1"/>
        <rFont val="Calibri"/>
        <family val="2"/>
        <scheme val="minor"/>
      </rPr>
      <t>tidak pernah peduli</t>
    </r>
    <r>
      <rPr>
        <sz val="10"/>
        <color theme="1"/>
        <rFont val="Calibri"/>
        <family val="2"/>
        <scheme val="minor"/>
      </rPr>
      <t xml:space="preserve"> dalam hal apapun terhadap masyarakat selama kegiatan KKN</t>
    </r>
  </si>
  <si>
    <r>
      <t xml:space="preserve">Berdasarkan video kegiatan, mahasiswa </t>
    </r>
    <r>
      <rPr>
        <b/>
        <sz val="10"/>
        <color theme="1"/>
        <rFont val="Calibri"/>
        <family val="2"/>
        <scheme val="minor"/>
      </rPr>
      <t>sesekali peduli</t>
    </r>
    <r>
      <rPr>
        <sz val="10"/>
        <color theme="1"/>
        <rFont val="Calibri"/>
        <family val="2"/>
        <scheme val="minor"/>
      </rPr>
      <t xml:space="preserve"> dalam hal apapun terhadap masyarakat selama kegiatan KKN</t>
    </r>
  </si>
  <si>
    <t>Berdasarkan video kegiatan, mahasiswa peduli dalam hal apapun terhadap masyarakat selama kegiatan KKN</t>
  </si>
  <si>
    <r>
      <t xml:space="preserve">Berdasarkan video kegiatan, mahasiswa </t>
    </r>
    <r>
      <rPr>
        <b/>
        <sz val="10"/>
        <color theme="1"/>
        <rFont val="Calibri"/>
        <family val="2"/>
        <scheme val="minor"/>
      </rPr>
      <t>selalu</t>
    </r>
    <r>
      <rPr>
        <sz val="10"/>
        <color theme="1"/>
        <rFont val="Calibri"/>
        <family val="2"/>
        <scheme val="minor"/>
      </rPr>
      <t xml:space="preserve"> peduli dalam hal apapun terhadap masyarakat selama kegiatan KKN</t>
    </r>
  </si>
  <si>
    <t>c. Etika dan kepatuhan mahasiswa terhadap aturan yang berlaku di masyarakat selama kegiatan KKN</t>
  </si>
  <si>
    <r>
      <t xml:space="preserve">Berdasarkan video kegiatan, mahasiswa </t>
    </r>
    <r>
      <rPr>
        <b/>
        <sz val="10"/>
        <color theme="1"/>
        <rFont val="Calibri"/>
        <family val="2"/>
        <scheme val="minor"/>
      </rPr>
      <t>tidak menjaga etika dan tidak patuh terhadap aturan</t>
    </r>
    <r>
      <rPr>
        <sz val="10"/>
        <color theme="1"/>
        <rFont val="Calibri"/>
        <family val="2"/>
        <scheme val="minor"/>
      </rPr>
      <t xml:space="preserve"> yang berlaku di masyarakat selama kegiatan KKN</t>
    </r>
  </si>
  <si>
    <r>
      <t xml:space="preserve">Berdasarkan video kegiatan, mahasiswa </t>
    </r>
    <r>
      <rPr>
        <b/>
        <sz val="10"/>
        <color theme="1"/>
        <rFont val="Calibri"/>
        <family val="2"/>
        <scheme val="minor"/>
      </rPr>
      <t>tidak menjaga etika tetapi sesekali patuh terhadap aturan</t>
    </r>
    <r>
      <rPr>
        <sz val="10"/>
        <color theme="1"/>
        <rFont val="Calibri"/>
        <family val="2"/>
        <scheme val="minor"/>
      </rPr>
      <t xml:space="preserve"> yang berlaku di masyarakat selama kegiatan KKN</t>
    </r>
  </si>
  <si>
    <r>
      <t xml:space="preserve">Berdasarkan video kegiatan, mahasiswa </t>
    </r>
    <r>
      <rPr>
        <b/>
        <sz val="10"/>
        <color theme="1"/>
        <rFont val="Calibri"/>
        <family val="2"/>
        <scheme val="minor"/>
      </rPr>
      <t>menjaga etika tetapi sesekali patuh terhadap aturan</t>
    </r>
    <r>
      <rPr>
        <sz val="10"/>
        <color theme="1"/>
        <rFont val="Calibri"/>
        <family val="2"/>
        <scheme val="minor"/>
      </rPr>
      <t xml:space="preserve"> yang berlaku di masyarakat selama kegiatan KKN</t>
    </r>
  </si>
  <si>
    <r>
      <t xml:space="preserve">Berdasarkan video kegiatan, mahasiswa </t>
    </r>
    <r>
      <rPr>
        <b/>
        <sz val="10"/>
        <color theme="1"/>
        <rFont val="Calibri"/>
        <family val="2"/>
        <scheme val="minor"/>
      </rPr>
      <t>menjaga etika dan selalu patuh terhadap aturan</t>
    </r>
    <r>
      <rPr>
        <sz val="10"/>
        <color theme="1"/>
        <rFont val="Calibri"/>
        <family val="2"/>
        <scheme val="minor"/>
      </rPr>
      <t xml:space="preserve"> yang berlaku di masyarakat selama kegiatan KKN</t>
    </r>
  </si>
  <si>
    <t>d. Kepedulian mahasiswa terhadap lingkungan selama kegiatan KKN</t>
  </si>
  <si>
    <r>
      <t xml:space="preserve">Berdasarkan video kegiatan, mahasiswa </t>
    </r>
    <r>
      <rPr>
        <b/>
        <sz val="10"/>
        <color theme="1"/>
        <rFont val="Calibri"/>
        <family val="2"/>
        <scheme val="minor"/>
      </rPr>
      <t>tidak pernah peduli</t>
    </r>
    <r>
      <rPr>
        <sz val="10"/>
        <color theme="1"/>
        <rFont val="Calibri"/>
        <family val="2"/>
        <scheme val="minor"/>
      </rPr>
      <t xml:space="preserve"> terhadap kondisi lingkungan setempat selama kegiatan KKN</t>
    </r>
  </si>
  <si>
    <r>
      <t>Berdasarkan video kegiatan, mahasiswa</t>
    </r>
    <r>
      <rPr>
        <b/>
        <sz val="10"/>
        <color theme="1"/>
        <rFont val="Calibri"/>
        <family val="2"/>
        <scheme val="minor"/>
      </rPr>
      <t xml:space="preserve"> sesekali peduli </t>
    </r>
    <r>
      <rPr>
        <sz val="10"/>
        <color theme="1"/>
        <rFont val="Calibri"/>
        <family val="2"/>
        <scheme val="minor"/>
      </rPr>
      <t>terhadap kondisi lingkungan setempat selama kegiatan KKN</t>
    </r>
  </si>
  <si>
    <r>
      <t>Berdasarkan video kegiatan, mahasiswa</t>
    </r>
    <r>
      <rPr>
        <b/>
        <sz val="10"/>
        <color theme="1"/>
        <rFont val="Calibri"/>
        <family val="2"/>
        <scheme val="minor"/>
      </rPr>
      <t xml:space="preserve"> peduli </t>
    </r>
    <r>
      <rPr>
        <sz val="10"/>
        <color theme="1"/>
        <rFont val="Calibri"/>
        <family val="2"/>
        <scheme val="minor"/>
      </rPr>
      <t>terhadap kondisi lingkungan setempat selama kegiatan KKN</t>
    </r>
  </si>
  <si>
    <r>
      <t>Berdasarkan video kegiatan, mahasiswa</t>
    </r>
    <r>
      <rPr>
        <b/>
        <sz val="10"/>
        <color theme="1"/>
        <rFont val="Calibri"/>
        <family val="2"/>
        <scheme val="minor"/>
      </rPr>
      <t xml:space="preserve"> selalu peduli </t>
    </r>
    <r>
      <rPr>
        <sz val="10"/>
        <color theme="1"/>
        <rFont val="Calibri"/>
        <family val="2"/>
        <scheme val="minor"/>
      </rPr>
      <t>terhadap kondisi lingkungan setempat selama kegiatan KKN</t>
    </r>
  </si>
  <si>
    <t>e. Solusi mahasiswa terhadap permasalahan lingkungan selama kegiatan KKN</t>
  </si>
  <si>
    <r>
      <t xml:space="preserve">Berdasarkan video kegiatan, mahasiswa </t>
    </r>
    <r>
      <rPr>
        <b/>
        <sz val="10"/>
        <color theme="1"/>
        <rFont val="Calibri"/>
        <family val="2"/>
        <scheme val="minor"/>
      </rPr>
      <t xml:space="preserve">tidak pernah memberikan solusi </t>
    </r>
    <r>
      <rPr>
        <sz val="10"/>
        <color theme="1"/>
        <rFont val="Calibri"/>
        <family val="2"/>
        <scheme val="minor"/>
      </rPr>
      <t>terhadap permasalahan lingkungan setempat selama kegiatan KKN</t>
    </r>
  </si>
  <si>
    <r>
      <t xml:space="preserve">Berdasarkan video kegiatan, mahasiswa </t>
    </r>
    <r>
      <rPr>
        <b/>
        <sz val="10"/>
        <color theme="1"/>
        <rFont val="Calibri"/>
        <family val="2"/>
        <scheme val="minor"/>
      </rPr>
      <t xml:space="preserve">sesekali memberikan solusi </t>
    </r>
    <r>
      <rPr>
        <sz val="10"/>
        <color theme="1"/>
        <rFont val="Calibri"/>
        <family val="2"/>
        <scheme val="minor"/>
      </rPr>
      <t>terhadap permasalahan lingkungan setempat selama kegiatan KKN</t>
    </r>
  </si>
  <si>
    <r>
      <t xml:space="preserve">Berdasarkan video kegiatan, mahasiswa </t>
    </r>
    <r>
      <rPr>
        <b/>
        <sz val="10"/>
        <color theme="1"/>
        <rFont val="Calibri"/>
        <family val="2"/>
        <scheme val="minor"/>
      </rPr>
      <t xml:space="preserve">memberikan solusi </t>
    </r>
    <r>
      <rPr>
        <sz val="10"/>
        <color theme="1"/>
        <rFont val="Calibri"/>
        <family val="2"/>
        <scheme val="minor"/>
      </rPr>
      <t>terhadap permasalahan lingkungan setempat selama kegiatan KKN</t>
    </r>
  </si>
  <si>
    <r>
      <t xml:space="preserve">Berdasarkan video kegiatan, mahasiswa </t>
    </r>
    <r>
      <rPr>
        <b/>
        <sz val="10"/>
        <color theme="1"/>
        <rFont val="Calibri"/>
        <family val="2"/>
        <scheme val="minor"/>
      </rPr>
      <t xml:space="preserve">selalu memberikan solusi </t>
    </r>
    <r>
      <rPr>
        <sz val="10"/>
        <color theme="1"/>
        <rFont val="Calibri"/>
        <family val="2"/>
        <scheme val="minor"/>
      </rPr>
      <t>terhadap permasalahan lingkungan setempat selama kegiatan KKN</t>
    </r>
  </si>
  <si>
    <t>Rubrik Presentasi dan Diskusi Kegiatan KKN</t>
  </si>
  <si>
    <t>a. Penguasaan materi presentasi</t>
  </si>
  <si>
    <t>Mahasiswa tidak menguasai materi presentasi, membaca semua materi presentasi</t>
  </si>
  <si>
    <t>Mahasiswa menguasai sebagian kecil materi presentasi, membaca sebagian besar materi presentasi</t>
  </si>
  <si>
    <t>Mahasiswa menguasai sebagian besar materi presentasi, membaca sebagian kecil materi presentasi</t>
  </si>
  <si>
    <t>Mahasiswa menguasai semua materi presentasi tanpa membaca materi presentasi</t>
  </si>
  <si>
    <t>b. Sistematika penyampaian</t>
  </si>
  <si>
    <t>Mahasiswa menyampaikan materi tidak sistematis sehingga audiens tidak dapat memahaminya</t>
  </si>
  <si>
    <t>Mahasiswa menyampaikan materi kurang sistematis (melompat-lompat) sehingga audiens sulit memahami</t>
  </si>
  <si>
    <t>Mahasiswa menyampaikan materi dengan sistematis namun audiens kurang bisa memahami dengan baik</t>
  </si>
  <si>
    <t>Mahasiswa menyampaikan materi dengan sistematis dan audiens dapat memahami dengan baik</t>
  </si>
  <si>
    <t>c. Cara penyampaian</t>
  </si>
  <si>
    <t>Terburu-buru, tidak ada intonasi, dan tidak ada bahasa tubuh</t>
  </si>
  <si>
    <t>Tidak buru-buru, tanpa intonasi dan bahasa tubuh</t>
  </si>
  <si>
    <t xml:space="preserve">Tidak buru-buru, menggunakan intonasi dan bahasa tubuh tetapi masih kurang </t>
  </si>
  <si>
    <t>Tidak buru-buru, menggunakan bahasa tubuh, dan intonasi yang sesuai</t>
  </si>
  <si>
    <t>d. Kejelasan penyampaian</t>
  </si>
  <si>
    <t>Mahasiswa menyampaikan materi dengan suara pelan dan tidak jelas</t>
  </si>
  <si>
    <t>Mahasiswa menyampaikan materi dengan suara lantang dan jelas di sebagian kecil waktu presentasi</t>
  </si>
  <si>
    <t>Mahasiswa menyampaikan materi dengan suara lantang dan jelas di sebagian besar waktu presentasi</t>
  </si>
  <si>
    <t>Mahasiswa menyampaikan materi dengan suara lantang dan jelas di keseluruhan waktu presentasi</t>
  </si>
  <si>
    <t>e. Eye contact</t>
  </si>
  <si>
    <t xml:space="preserve">Tidak ada eye contact dan hanya membaca slide </t>
  </si>
  <si>
    <t>Sesekali ada eye contact tetapi masih membaca slide</t>
  </si>
  <si>
    <t xml:space="preserve">Eye contact selalu dijaga tetapi masih sering membaca slide </t>
  </si>
  <si>
    <t>Eye contact selalu dijaga dan hanya  membaca slide seperlunya</t>
  </si>
  <si>
    <t>f. Pengelolaan waktu</t>
  </si>
  <si>
    <t>Harus skip minimal satu bagian (mis. perencanaan agregat) karena waktu  sudah hampir habis</t>
  </si>
  <si>
    <t>Harus skip satu atau dua slides karena waktu sudah hampir habis</t>
  </si>
  <si>
    <t>Semua slides disampaikan dengan sebagiannya terburu-buru karena waktu sudah hampir habis</t>
  </si>
  <si>
    <t>Semua slides disampaikan dengan baik dalam batas waktu yang ditentukan</t>
  </si>
  <si>
    <t>g. Materi presentasi</t>
  </si>
  <si>
    <t>Materi presentasi yang disusun tidak sesuai dengan format tugas proyek</t>
  </si>
  <si>
    <t>Materi presentasi yang disusun sesuai dengan format tugas proyek tetapi masih tidak lengkap</t>
  </si>
  <si>
    <t>Materi presentasi yang disusun sesuai dengan format tugas proyek tetapi masih kurang lengkap</t>
  </si>
  <si>
    <t>Materi presentasi yang disusun sesuai dengan format tugas proyek dan disampaikan dengan lengkap</t>
  </si>
  <si>
    <t>h. Penggunaan gambar</t>
  </si>
  <si>
    <t>Tidak ada gambar (diagram, grafik, skema, dll) yang digunakan atau ada gambar tetapi tidak mendukung materi presentasi</t>
  </si>
  <si>
    <t>Ada gambar (diagram, grafik, skema, dll) yang digunakan tetapi baru mendukung sebagian kecil materi presentasi</t>
  </si>
  <si>
    <t>Ada gambar (diagram, grafik, skema, dll) yang digunakan dan  mendukung sebagian besar materi presentasi</t>
  </si>
  <si>
    <t>Ada gambar (diagram, grafik, skema, dll) yang digunakan dan mendukung semua materi presentasi</t>
  </si>
  <si>
    <t>Rubrik Laporan Akhir Kegiatan KKN</t>
  </si>
  <si>
    <t>a. Solusi permasalahan</t>
  </si>
  <si>
    <r>
      <t>Laporan menunjukan</t>
    </r>
    <r>
      <rPr>
        <b/>
        <sz val="10"/>
        <color theme="1"/>
        <rFont val="Calibri"/>
        <family val="2"/>
        <scheme val="minor"/>
      </rPr>
      <t xml:space="preserve"> tidak ada solusi</t>
    </r>
    <r>
      <rPr>
        <sz val="10"/>
        <color theme="1"/>
        <rFont val="Calibri"/>
        <family val="2"/>
        <scheme val="minor"/>
      </rPr>
      <t xml:space="preserve"> terhadap semua permasalahan yang ada</t>
    </r>
  </si>
  <si>
    <r>
      <t xml:space="preserve">Laporan menunjukan </t>
    </r>
    <r>
      <rPr>
        <b/>
        <sz val="10"/>
        <color theme="1"/>
        <rFont val="Calibri"/>
        <family val="2"/>
        <scheme val="minor"/>
      </rPr>
      <t>solusi</t>
    </r>
    <r>
      <rPr>
        <sz val="10"/>
        <color theme="1"/>
        <rFont val="Calibri"/>
        <family val="2"/>
        <scheme val="minor"/>
      </rPr>
      <t xml:space="preserve"> terhadap </t>
    </r>
    <r>
      <rPr>
        <b/>
        <sz val="10"/>
        <color theme="1"/>
        <rFont val="Calibri"/>
        <family val="2"/>
        <scheme val="minor"/>
      </rPr>
      <t>sebagian kecil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permasalahan</t>
    </r>
    <r>
      <rPr>
        <sz val="10"/>
        <color theme="1"/>
        <rFont val="Calibri"/>
        <family val="2"/>
        <scheme val="minor"/>
      </rPr>
      <t xml:space="preserve"> yang ada</t>
    </r>
  </si>
  <si>
    <r>
      <t xml:space="preserve">Laporan menunjukan </t>
    </r>
    <r>
      <rPr>
        <b/>
        <sz val="10"/>
        <color theme="1"/>
        <rFont val="Calibri"/>
        <family val="2"/>
        <scheme val="minor"/>
      </rPr>
      <t>solusi</t>
    </r>
    <r>
      <rPr>
        <sz val="10"/>
        <color theme="1"/>
        <rFont val="Calibri"/>
        <family val="2"/>
        <scheme val="minor"/>
      </rPr>
      <t xml:space="preserve"> terhadap  </t>
    </r>
    <r>
      <rPr>
        <b/>
        <sz val="10"/>
        <color theme="1"/>
        <rFont val="Calibri"/>
        <family val="2"/>
        <scheme val="minor"/>
      </rPr>
      <t>sebagian besar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permasalahan</t>
    </r>
    <r>
      <rPr>
        <sz val="10"/>
        <color theme="1"/>
        <rFont val="Calibri"/>
        <family val="2"/>
        <scheme val="minor"/>
      </rPr>
      <t xml:space="preserve"> yang ada</t>
    </r>
  </si>
  <si>
    <r>
      <t xml:space="preserve">Laporan menunjukan </t>
    </r>
    <r>
      <rPr>
        <b/>
        <sz val="10"/>
        <color theme="1"/>
        <rFont val="Calibri"/>
        <family val="2"/>
        <scheme val="minor"/>
      </rPr>
      <t>solusi</t>
    </r>
    <r>
      <rPr>
        <sz val="10"/>
        <color theme="1"/>
        <rFont val="Calibri"/>
        <family val="2"/>
        <scheme val="minor"/>
      </rPr>
      <t xml:space="preserve"> terhadap </t>
    </r>
    <r>
      <rPr>
        <b/>
        <sz val="10"/>
        <color theme="1"/>
        <rFont val="Calibri"/>
        <family val="2"/>
        <scheme val="minor"/>
      </rPr>
      <t>semua permasalahan</t>
    </r>
    <r>
      <rPr>
        <sz val="10"/>
        <color theme="1"/>
        <rFont val="Calibri"/>
        <family val="2"/>
        <scheme val="minor"/>
      </rPr>
      <t xml:space="preserve"> yang ada</t>
    </r>
  </si>
  <si>
    <t>b. Ketepatan solusi terhadap permasalahan</t>
  </si>
  <si>
    <r>
      <t xml:space="preserve">Laporan menunjukan </t>
    </r>
    <r>
      <rPr>
        <b/>
        <sz val="10"/>
        <color theme="1"/>
        <rFont val="Calibri"/>
        <family val="2"/>
        <scheme val="minor"/>
      </rPr>
      <t>tidak ada solusi yang tepat</t>
    </r>
    <r>
      <rPr>
        <sz val="10"/>
        <color theme="1"/>
        <rFont val="Calibri"/>
        <family val="2"/>
        <scheme val="minor"/>
      </rPr>
      <t xml:space="preserve"> terhadap semua permasalahan yang ada</t>
    </r>
  </si>
  <si>
    <r>
      <t xml:space="preserve">Laporan menunjukan </t>
    </r>
    <r>
      <rPr>
        <b/>
        <sz val="10"/>
        <color theme="1"/>
        <rFont val="Calibri"/>
        <family val="2"/>
        <scheme val="minor"/>
      </rPr>
      <t>solusi yang tepat</t>
    </r>
    <r>
      <rPr>
        <sz val="10"/>
        <color theme="1"/>
        <rFont val="Calibri"/>
        <family val="2"/>
        <scheme val="minor"/>
      </rPr>
      <t xml:space="preserve"> terhadap </t>
    </r>
    <r>
      <rPr>
        <b/>
        <sz val="10"/>
        <color theme="1"/>
        <rFont val="Calibri"/>
        <family val="2"/>
        <scheme val="minor"/>
      </rPr>
      <t>sebagian kecil permasalahan</t>
    </r>
    <r>
      <rPr>
        <sz val="10"/>
        <color theme="1"/>
        <rFont val="Calibri"/>
        <family val="2"/>
        <scheme val="minor"/>
      </rPr>
      <t xml:space="preserve"> yang ada</t>
    </r>
  </si>
  <si>
    <r>
      <t xml:space="preserve">Laporan menunjukan </t>
    </r>
    <r>
      <rPr>
        <b/>
        <sz val="10"/>
        <color theme="1"/>
        <rFont val="Calibri"/>
        <family val="2"/>
        <scheme val="minor"/>
      </rPr>
      <t>solusi yang tepat</t>
    </r>
    <r>
      <rPr>
        <sz val="10"/>
        <color theme="1"/>
        <rFont val="Calibri"/>
        <family val="2"/>
        <scheme val="minor"/>
      </rPr>
      <t xml:space="preserve"> terhadap </t>
    </r>
    <r>
      <rPr>
        <b/>
        <sz val="10"/>
        <color theme="1"/>
        <rFont val="Calibri"/>
        <family val="2"/>
        <scheme val="minor"/>
      </rPr>
      <t>sebagian besar permasalahan</t>
    </r>
    <r>
      <rPr>
        <sz val="10"/>
        <color theme="1"/>
        <rFont val="Calibri"/>
        <family val="2"/>
        <scheme val="minor"/>
      </rPr>
      <t xml:space="preserve"> yang ada</t>
    </r>
  </si>
  <si>
    <r>
      <t xml:space="preserve">Laporan menunjukan </t>
    </r>
    <r>
      <rPr>
        <b/>
        <sz val="10"/>
        <color theme="1"/>
        <rFont val="Calibri"/>
        <family val="2"/>
        <scheme val="minor"/>
      </rPr>
      <t>solusi yang tepat</t>
    </r>
    <r>
      <rPr>
        <sz val="10"/>
        <color theme="1"/>
        <rFont val="Calibri"/>
        <family val="2"/>
        <scheme val="minor"/>
      </rPr>
      <t xml:space="preserve"> terhadap </t>
    </r>
    <r>
      <rPr>
        <b/>
        <sz val="10"/>
        <color theme="1"/>
        <rFont val="Calibri"/>
        <family val="2"/>
        <scheme val="minor"/>
      </rPr>
      <t>semua permasalahan</t>
    </r>
    <r>
      <rPr>
        <sz val="10"/>
        <color theme="1"/>
        <rFont val="Calibri"/>
        <family val="2"/>
        <scheme val="minor"/>
      </rPr>
      <t xml:space="preserve"> yang ada</t>
    </r>
  </si>
  <si>
    <t>c. Penggunaan potensi yang ada untuk menyelesaikan permasalahan</t>
  </si>
  <si>
    <r>
      <t xml:space="preserve">Laporan menunjukan </t>
    </r>
    <r>
      <rPr>
        <b/>
        <sz val="10"/>
        <color theme="1"/>
        <rFont val="Calibri"/>
        <family val="2"/>
        <scheme val="minor"/>
      </rPr>
      <t>tidak ada potensi yang ada di masyarakat</t>
    </r>
    <r>
      <rPr>
        <sz val="10"/>
        <color theme="1"/>
        <rFont val="Calibri"/>
        <family val="2"/>
        <scheme val="minor"/>
      </rPr>
      <t xml:space="preserve"> yang digunakan untuk membantu </t>
    </r>
    <r>
      <rPr>
        <b/>
        <sz val="10"/>
        <color theme="1"/>
        <rFont val="Calibri"/>
        <family val="2"/>
        <scheme val="minor"/>
      </rPr>
      <t>penyelesaian permasalahan</t>
    </r>
    <r>
      <rPr>
        <sz val="10"/>
        <color theme="1"/>
        <rFont val="Calibri"/>
        <family val="2"/>
        <scheme val="minor"/>
      </rPr>
      <t xml:space="preserve"> yang ada</t>
    </r>
  </si>
  <si>
    <r>
      <t xml:space="preserve">Laporan menunjukan hanya </t>
    </r>
    <r>
      <rPr>
        <b/>
        <sz val="10"/>
        <color theme="1"/>
        <rFont val="Calibri"/>
        <family val="2"/>
        <scheme val="minor"/>
      </rPr>
      <t>sebagian kecil potensi yang ada di masyarakat</t>
    </r>
    <r>
      <rPr>
        <sz val="10"/>
        <color theme="1"/>
        <rFont val="Calibri"/>
        <family val="2"/>
        <scheme val="minor"/>
      </rPr>
      <t xml:space="preserve"> yang digunakan untuk membantu </t>
    </r>
    <r>
      <rPr>
        <b/>
        <sz val="10"/>
        <color theme="1"/>
        <rFont val="Calibri"/>
        <family val="2"/>
        <scheme val="minor"/>
      </rPr>
      <t>penyelesaian permasalahan</t>
    </r>
    <r>
      <rPr>
        <sz val="10"/>
        <color theme="1"/>
        <rFont val="Calibri"/>
        <family val="2"/>
        <scheme val="minor"/>
      </rPr>
      <t xml:space="preserve"> yang ada</t>
    </r>
  </si>
  <si>
    <r>
      <t xml:space="preserve">Laporan menunjukan </t>
    </r>
    <r>
      <rPr>
        <b/>
        <sz val="10"/>
        <color theme="1"/>
        <rFont val="Calibri"/>
        <family val="2"/>
        <scheme val="minor"/>
      </rPr>
      <t>sebagian besar potensi yang ada di masyarakat</t>
    </r>
    <r>
      <rPr>
        <sz val="10"/>
        <color theme="1"/>
        <rFont val="Calibri"/>
        <family val="2"/>
        <scheme val="minor"/>
      </rPr>
      <t xml:space="preserve"> yang digunakan untuk membantu </t>
    </r>
    <r>
      <rPr>
        <b/>
        <sz val="10"/>
        <color theme="1"/>
        <rFont val="Calibri"/>
        <family val="2"/>
        <scheme val="minor"/>
      </rPr>
      <t>penyelesaian permasalahan</t>
    </r>
    <r>
      <rPr>
        <sz val="10"/>
        <color theme="1"/>
        <rFont val="Calibri"/>
        <family val="2"/>
        <scheme val="minor"/>
      </rPr>
      <t xml:space="preserve"> yang ada</t>
    </r>
  </si>
  <si>
    <r>
      <t xml:space="preserve">Laporan menunjukan </t>
    </r>
    <r>
      <rPr>
        <b/>
        <sz val="10"/>
        <color theme="1"/>
        <rFont val="Calibri"/>
        <family val="2"/>
        <scheme val="minor"/>
      </rPr>
      <t>semua potensi yang ada di masyarakat</t>
    </r>
    <r>
      <rPr>
        <sz val="10"/>
        <color theme="1"/>
        <rFont val="Calibri"/>
        <family val="2"/>
        <scheme val="minor"/>
      </rPr>
      <t xml:space="preserve"> yang digunakan untuk membantu </t>
    </r>
    <r>
      <rPr>
        <b/>
        <sz val="10"/>
        <color theme="1"/>
        <rFont val="Calibri"/>
        <family val="2"/>
        <scheme val="minor"/>
      </rPr>
      <t>penyelesaian permasalahan</t>
    </r>
    <r>
      <rPr>
        <sz val="10"/>
        <color theme="1"/>
        <rFont val="Calibri"/>
        <family val="2"/>
        <scheme val="minor"/>
      </rPr>
      <t xml:space="preserve"> yang ada</t>
    </r>
  </si>
  <si>
    <t>d. Konsep dan teori keilmuan yang digunakan dalam penyelesaian permasalahan</t>
  </si>
  <si>
    <r>
      <t xml:space="preserve">Laporan menunjukan </t>
    </r>
    <r>
      <rPr>
        <b/>
        <sz val="10"/>
        <color theme="1"/>
        <rFont val="Calibri"/>
        <family val="2"/>
        <scheme val="minor"/>
      </rPr>
      <t>tidak ada konsep dan teori keilmuan tertentu</t>
    </r>
    <r>
      <rPr>
        <sz val="10"/>
        <color theme="1"/>
        <rFont val="Calibri"/>
        <family val="2"/>
        <scheme val="minor"/>
      </rPr>
      <t xml:space="preserve"> yang digunakan untuk menyelesaikan permasalahan yang ada</t>
    </r>
  </si>
  <si>
    <r>
      <t xml:space="preserve">Laporan menunjukan </t>
    </r>
    <r>
      <rPr>
        <b/>
        <sz val="10"/>
        <color theme="1"/>
        <rFont val="Calibri"/>
        <family val="2"/>
        <scheme val="minor"/>
      </rPr>
      <t>konsep dan teori keilmuan tertentu yang digunakan tidak signifikan</t>
    </r>
    <r>
      <rPr>
        <sz val="10"/>
        <color theme="1"/>
        <rFont val="Calibri"/>
        <family val="2"/>
        <scheme val="minor"/>
      </rPr>
      <t xml:space="preserve"> untuk menyelesaikan permasalahan yang ada</t>
    </r>
  </si>
  <si>
    <r>
      <t xml:space="preserve">Laporan menunjukan </t>
    </r>
    <r>
      <rPr>
        <b/>
        <sz val="10"/>
        <color theme="1"/>
        <rFont val="Calibri"/>
        <family val="2"/>
        <scheme val="minor"/>
      </rPr>
      <t>konsep dan teori keilmuan tertentu yang digunakan sudah signifikan</t>
    </r>
    <r>
      <rPr>
        <sz val="10"/>
        <color theme="1"/>
        <rFont val="Calibri"/>
        <family val="2"/>
        <scheme val="minor"/>
      </rPr>
      <t xml:space="preserve"> untuk menyelesaikan permasalahan yang ada</t>
    </r>
  </si>
  <si>
    <r>
      <t xml:space="preserve">Laporan menunjukan </t>
    </r>
    <r>
      <rPr>
        <b/>
        <sz val="10"/>
        <color theme="1"/>
        <rFont val="Calibri"/>
        <family val="2"/>
        <scheme val="minor"/>
      </rPr>
      <t>konsep dan teori keilmuan tertentu yang digunakan sudah signifikan dan disampaikan secara sistematis</t>
    </r>
    <r>
      <rPr>
        <sz val="10"/>
        <color theme="1"/>
        <rFont val="Calibri"/>
        <family val="2"/>
        <scheme val="minor"/>
      </rPr>
      <t xml:space="preserve"> untuk menyelesaikan permasalahan yang ada</t>
    </r>
  </si>
  <si>
    <r>
      <t>e. Pembelajaran berkelanjutan (</t>
    </r>
    <r>
      <rPr>
        <b/>
        <i/>
        <sz val="10"/>
        <color theme="1"/>
        <rFont val="Calibri"/>
        <family val="2"/>
        <scheme val="minor"/>
      </rPr>
      <t>life long learning</t>
    </r>
    <r>
      <rPr>
        <i/>
        <sz val="10"/>
        <color theme="1"/>
        <rFont val="Calibri"/>
        <family val="2"/>
        <scheme val="minor"/>
      </rPr>
      <t>) dalam penyelesaian permasalahan</t>
    </r>
  </si>
  <si>
    <r>
      <t xml:space="preserve">Laporan menunjukan </t>
    </r>
    <r>
      <rPr>
        <b/>
        <sz val="10"/>
        <color theme="1"/>
        <rFont val="Calibri"/>
        <family val="2"/>
        <scheme val="minor"/>
      </rPr>
      <t>tidak ada pembelajaran berkelanjutan</t>
    </r>
    <r>
      <rPr>
        <sz val="10"/>
        <color theme="1"/>
        <rFont val="Calibri"/>
        <family val="2"/>
        <scheme val="minor"/>
      </rPr>
      <t xml:space="preserve"> (</t>
    </r>
    <r>
      <rPr>
        <i/>
        <sz val="10"/>
        <color theme="1"/>
        <rFont val="Calibri"/>
        <family val="2"/>
        <scheme val="minor"/>
      </rPr>
      <t>life long learning</t>
    </r>
    <r>
      <rPr>
        <sz val="10"/>
        <color theme="1"/>
        <rFont val="Calibri"/>
        <family val="2"/>
        <scheme val="minor"/>
      </rPr>
      <t>) selama kegiatan dan penyelesaian permasalahan yang ada</t>
    </r>
  </si>
  <si>
    <r>
      <t xml:space="preserve">Laporan menunjukan </t>
    </r>
    <r>
      <rPr>
        <b/>
        <sz val="10"/>
        <color theme="1"/>
        <rFont val="Calibri"/>
        <family val="2"/>
        <scheme val="minor"/>
      </rPr>
      <t>pembelajaran berkelanjutan (</t>
    </r>
    <r>
      <rPr>
        <b/>
        <i/>
        <sz val="10"/>
        <color theme="1"/>
        <rFont val="Calibri"/>
        <family val="2"/>
        <scheme val="minor"/>
      </rPr>
      <t>life long learning</t>
    </r>
    <r>
      <rPr>
        <b/>
        <sz val="10"/>
        <color theme="1"/>
        <rFont val="Calibri"/>
        <family val="2"/>
        <scheme val="minor"/>
      </rPr>
      <t>) tidak signifikan</t>
    </r>
    <r>
      <rPr>
        <sz val="10"/>
        <color theme="1"/>
        <rFont val="Calibri"/>
        <family val="2"/>
        <scheme val="minor"/>
      </rPr>
      <t xml:space="preserve"> selama kegiatan dan penyelesaian permasalahan yang ada</t>
    </r>
  </si>
  <si>
    <r>
      <t xml:space="preserve">Laporan menunjukan </t>
    </r>
    <r>
      <rPr>
        <b/>
        <sz val="10"/>
        <color theme="1"/>
        <rFont val="Calibri"/>
        <family val="2"/>
        <scheme val="minor"/>
      </rPr>
      <t>pembelajaran berkelanjutan (</t>
    </r>
    <r>
      <rPr>
        <b/>
        <i/>
        <sz val="10"/>
        <color theme="1"/>
        <rFont val="Calibri"/>
        <family val="2"/>
        <scheme val="minor"/>
      </rPr>
      <t>life long learning</t>
    </r>
    <r>
      <rPr>
        <b/>
        <sz val="10"/>
        <color theme="1"/>
        <rFont val="Calibri"/>
        <family val="2"/>
        <scheme val="minor"/>
      </rPr>
      <t>) signifikan</t>
    </r>
    <r>
      <rPr>
        <sz val="10"/>
        <color theme="1"/>
        <rFont val="Calibri"/>
        <family val="2"/>
        <scheme val="minor"/>
      </rPr>
      <t xml:space="preserve"> selama kegiatan dan penyelesaian permasalahan yang ada</t>
    </r>
  </si>
  <si>
    <r>
      <t>Laporan menunjukan</t>
    </r>
    <r>
      <rPr>
        <b/>
        <sz val="10"/>
        <color theme="1"/>
        <rFont val="Calibri"/>
        <family val="2"/>
        <scheme val="minor"/>
      </rPr>
      <t xml:space="preserve"> pembelajaran berkelanjutan (</t>
    </r>
    <r>
      <rPr>
        <b/>
        <i/>
        <sz val="10"/>
        <color theme="1"/>
        <rFont val="Calibri"/>
        <family val="2"/>
        <scheme val="minor"/>
      </rPr>
      <t>life long learning</t>
    </r>
    <r>
      <rPr>
        <b/>
        <sz val="10"/>
        <color theme="1"/>
        <rFont val="Calibri"/>
        <family val="2"/>
        <scheme val="minor"/>
      </rPr>
      <t>) signifikan dan sistematis</t>
    </r>
    <r>
      <rPr>
        <sz val="10"/>
        <color theme="1"/>
        <rFont val="Calibri"/>
        <family val="2"/>
        <scheme val="minor"/>
      </rPr>
      <t xml:space="preserve"> selama kegiatan dan penyelesaian permasalahan yang ada</t>
    </r>
  </si>
  <si>
    <t>f. Wawasan kekinian/kontemporer dalam penyelesaian permasalahan</t>
  </si>
  <si>
    <t>Laporan menunjukan tidak ada wawasan kekinian/kontemporer dalam penyelesaian permasalahan yang ada</t>
  </si>
  <si>
    <t>Laporan menunjukan wawasan kekinian/kontemporer tidak signifikan dalam penyelesaian permasalahan yang ada</t>
  </si>
  <si>
    <t>Laporan menunjukan wawasan kekinian/kontemporer signifikan dalam penyelesaian permasalahan yang ada</t>
  </si>
  <si>
    <t>Laporan menunjukan wawasan kekinian/kontemporer signifikan dan sistematis dalam penyelesaian permasalahan yang ada</t>
  </si>
  <si>
    <t>g. Sistematika laporan</t>
  </si>
  <si>
    <t>Laporan disusun dengan sistematika penulisan yang salah</t>
  </si>
  <si>
    <t>Laporan disusun dengan sistematika penulisan yang benar tetapi tidak lengkap</t>
  </si>
  <si>
    <t>Laporan disusun dengan sistematika penulisan yang benar dan lengkap</t>
  </si>
  <si>
    <t>Laporan disusun dengan sistematika yang benar dan lengkap ditambah dengan informasi pendukung yang sesuai</t>
  </si>
  <si>
    <t>h. Kejelasan dan keruntunan isi laporan</t>
  </si>
  <si>
    <t>Isi laporan tidak jelas, tidak sesuai dengan keruntunan penulisan</t>
  </si>
  <si>
    <t>Isi laporan kurang jelas, kurang sesuai dengan keruntunan penulisan</t>
  </si>
  <si>
    <t>Isi laporan jelas, tetapi penulisan kurang runtun</t>
  </si>
  <si>
    <t>Isi laporan jelas, dapat dipahami, ditulis secara runtun</t>
  </si>
  <si>
    <t>i. Tata bahasa dan ejaan yang digunakan</t>
  </si>
  <si>
    <r>
      <t xml:space="preserve">Tata bahasa dan ejaan yang digunakan </t>
    </r>
    <r>
      <rPr>
        <b/>
        <sz val="10"/>
        <color theme="1"/>
        <rFont val="Calibri"/>
        <family val="2"/>
        <scheme val="minor"/>
      </rPr>
      <t>semua salah</t>
    </r>
  </si>
  <si>
    <r>
      <t xml:space="preserve">Tata bahasa dan ejaan yang digunakan </t>
    </r>
    <r>
      <rPr>
        <b/>
        <sz val="10"/>
        <color theme="1"/>
        <rFont val="Calibri"/>
        <family val="2"/>
        <scheme val="minor"/>
      </rPr>
      <t>sebagian kecil benar</t>
    </r>
  </si>
  <si>
    <r>
      <t xml:space="preserve">Tata bahasa dan ejaan yang digunakan </t>
    </r>
    <r>
      <rPr>
        <b/>
        <sz val="10"/>
        <color theme="1"/>
        <rFont val="Calibri"/>
        <family val="2"/>
        <scheme val="minor"/>
      </rPr>
      <t>sebagian besar benar</t>
    </r>
  </si>
  <si>
    <r>
      <t xml:space="preserve">Tata bahasa dan ejaan yang digunakan </t>
    </r>
    <r>
      <rPr>
        <b/>
        <sz val="10"/>
        <color theme="1"/>
        <rFont val="Calibri"/>
        <family val="2"/>
        <scheme val="minor"/>
      </rPr>
      <t>semua benar</t>
    </r>
  </si>
  <si>
    <t>Nama                :</t>
  </si>
  <si>
    <t>NIM                   :</t>
  </si>
  <si>
    <t>Program Studi :</t>
  </si>
  <si>
    <t>Fakultas           :</t>
  </si>
  <si>
    <t>Komponen Penilaian</t>
  </si>
  <si>
    <t>Persentase</t>
  </si>
  <si>
    <t xml:space="preserve">Pembekalan </t>
  </si>
  <si>
    <t>Proposal Kegiatan</t>
  </si>
  <si>
    <t>Pelaksanaan Kerja Mandiri dan kelompok</t>
  </si>
  <si>
    <t>Log Book Kegiatan</t>
  </si>
  <si>
    <t>Video Kegiatan</t>
  </si>
  <si>
    <t>Presentasi dan Diskusi Kegiatan</t>
  </si>
  <si>
    <t>Laporan Akhir Kegiatan</t>
  </si>
  <si>
    <t>Total Persentase</t>
  </si>
  <si>
    <t>Nilai</t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</si>
  <si>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Tahoma"/>
        <family val="2"/>
      </rPr>
      <t xml:space="preserve">CPMK-1. Memiliki kemampuan bekerjasama dalam tim multidisiplin termasuk bertanggungjawab atas pekerjaan secara mandiri </t>
    </r>
  </si>
  <si>
    <r>
      <t>2.</t>
    </r>
    <r>
      <rPr>
        <sz val="7"/>
        <color rgb="FF222222"/>
        <rFont val="Times New Roman"/>
        <family val="1"/>
      </rPr>
      <t xml:space="preserve">     </t>
    </r>
    <r>
      <rPr>
        <sz val="10"/>
        <color theme="1"/>
        <rFont val="Tahoma"/>
        <family val="2"/>
      </rPr>
      <t xml:space="preserve">CPMK-2. </t>
    </r>
    <r>
      <rPr>
        <sz val="10"/>
        <color rgb="FF222222"/>
        <rFont val="Tahoma"/>
        <family val="2"/>
      </rPr>
      <t>Memiliki kemampuan mengidentifikasi dan memformulasikan permasalahan di masyarakat dengan mempertimbangkan potensi pemanfaatan sumber daya lokal</t>
    </r>
  </si>
  <si>
    <r>
      <t>3.</t>
    </r>
    <r>
      <rPr>
        <sz val="7"/>
        <color rgb="FF222222"/>
        <rFont val="Times New Roman"/>
        <family val="1"/>
      </rPr>
      <t xml:space="preserve">     </t>
    </r>
    <r>
      <rPr>
        <sz val="10"/>
        <color theme="1"/>
        <rFont val="Tahoma"/>
        <family val="2"/>
      </rPr>
      <t xml:space="preserve">CPMK-3. </t>
    </r>
    <r>
      <rPr>
        <sz val="10"/>
        <color rgb="FF222222"/>
        <rFont val="Tahoma"/>
        <family val="2"/>
      </rPr>
      <t>Memiliki kemampuan menyelesaikan permasalahan di masyarakat dengan mempertimbangkan potensi pemanfaatan sumber daya lokal dengan menerapkan teori dan konsep sesuai bidang ilmu masing-masing, pembelajaran berkelanjutan dan wawasan kontemporer</t>
    </r>
  </si>
  <si>
    <r>
      <t>4.</t>
    </r>
    <r>
      <rPr>
        <sz val="7"/>
        <color rgb="FF222222"/>
        <rFont val="Times New Roman"/>
        <family val="1"/>
      </rPr>
      <t xml:space="preserve">     </t>
    </r>
    <r>
      <rPr>
        <sz val="10"/>
        <color theme="1"/>
        <rFont val="Tahoma"/>
        <family val="2"/>
      </rPr>
      <t xml:space="preserve">CPMK-4. </t>
    </r>
    <r>
      <rPr>
        <sz val="10"/>
        <color rgb="FF222222"/>
        <rFont val="Tahoma"/>
        <family val="2"/>
      </rPr>
      <t>Memiliki rasa empati, kepekaan sosial dan kepedulian terhadap masyarakat dan lingkungan</t>
    </r>
    <r>
      <rPr>
        <sz val="10"/>
        <color theme="1"/>
        <rFont val="Tahoma"/>
        <family val="2"/>
      </rPr>
      <t xml:space="preserve"> </t>
    </r>
  </si>
  <si>
    <r>
      <t>5.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Tahoma"/>
        <family val="2"/>
      </rPr>
      <t xml:space="preserve">CPMK-5. </t>
    </r>
    <r>
      <rPr>
        <sz val="10"/>
        <color rgb="FF222222"/>
        <rFont val="Tahoma"/>
        <family val="2"/>
      </rPr>
      <t>Memiliki kemampuan berkomunikasi secara lisan dan tulisan</t>
    </r>
  </si>
  <si>
    <t>Jumlah Nilai</t>
  </si>
  <si>
    <t>Nilai Mutu</t>
  </si>
  <si>
    <t>Angka Mutu</t>
  </si>
  <si>
    <t>CPMK-4 (15%)</t>
  </si>
  <si>
    <t>ProHram Studi :</t>
  </si>
  <si>
    <t>Nilai Pembekalan KKN</t>
  </si>
  <si>
    <t>Isikan Skor 1-4</t>
  </si>
  <si>
    <t>Isikan Nilai 0-100</t>
  </si>
  <si>
    <t>Bentuk Penilaian</t>
  </si>
  <si>
    <t>Tes tulis materi pembekalan oleh DPL</t>
  </si>
  <si>
    <t>Isian Skor 1-4</t>
  </si>
  <si>
    <t>Petunjuk Pengisian: Isi sel yang hanya berwarna kuning</t>
  </si>
  <si>
    <r>
      <t xml:space="preserve">Log book menunjukan </t>
    </r>
    <r>
      <rPr>
        <b/>
        <sz val="10"/>
        <color theme="1"/>
        <rFont val="Calibri"/>
        <family val="2"/>
        <scheme val="minor"/>
      </rPr>
      <t>tidak ada solusi</t>
    </r>
    <r>
      <rPr>
        <sz val="10"/>
        <color theme="1"/>
        <rFont val="Calibri"/>
        <family val="2"/>
        <scheme val="minor"/>
      </rPr>
      <t xml:space="preserve"> terhadap semua permasalahan yang ada</t>
    </r>
  </si>
  <si>
    <r>
      <t xml:space="preserve">Log book menunjukan </t>
    </r>
    <r>
      <rPr>
        <b/>
        <sz val="10"/>
        <color theme="1"/>
        <rFont val="Calibri"/>
        <family val="2"/>
        <scheme val="minor"/>
      </rPr>
      <t>solusi</t>
    </r>
    <r>
      <rPr>
        <sz val="10"/>
        <color theme="1"/>
        <rFont val="Calibri"/>
        <family val="2"/>
        <scheme val="minor"/>
      </rPr>
      <t xml:space="preserve"> terhadap </t>
    </r>
    <r>
      <rPr>
        <b/>
        <sz val="10"/>
        <color theme="1"/>
        <rFont val="Calibri"/>
        <family val="2"/>
        <scheme val="minor"/>
      </rPr>
      <t>semua permasalahan</t>
    </r>
    <r>
      <rPr>
        <sz val="10"/>
        <color theme="1"/>
        <rFont val="Calibri"/>
        <family val="2"/>
        <scheme val="minor"/>
      </rPr>
      <t xml:space="preserve"> yang ada</t>
    </r>
  </si>
  <si>
    <r>
      <t xml:space="preserve">Log book menunjukan </t>
    </r>
    <r>
      <rPr>
        <b/>
        <sz val="10"/>
        <color theme="1"/>
        <rFont val="Calibri"/>
        <family val="2"/>
        <scheme val="minor"/>
      </rPr>
      <t>solusi</t>
    </r>
    <r>
      <rPr>
        <sz val="10"/>
        <color theme="1"/>
        <rFont val="Calibri"/>
        <family val="2"/>
        <scheme val="minor"/>
      </rPr>
      <t xml:space="preserve"> terhadap </t>
    </r>
    <r>
      <rPr>
        <b/>
        <sz val="10"/>
        <color theme="1"/>
        <rFont val="Calibri"/>
        <family val="2"/>
        <scheme val="minor"/>
      </rPr>
      <t xml:space="preserve"> sebagian besar permasalahan</t>
    </r>
    <r>
      <rPr>
        <sz val="10"/>
        <color theme="1"/>
        <rFont val="Calibri"/>
        <family val="2"/>
        <scheme val="minor"/>
      </rPr>
      <t xml:space="preserve"> yang ada</t>
    </r>
  </si>
  <si>
    <r>
      <t xml:space="preserve">Log book menunjukan </t>
    </r>
    <r>
      <rPr>
        <b/>
        <sz val="10"/>
        <color theme="1"/>
        <rFont val="Calibri"/>
        <family val="2"/>
        <scheme val="minor"/>
      </rPr>
      <t>solusi</t>
    </r>
    <r>
      <rPr>
        <sz val="10"/>
        <color theme="1"/>
        <rFont val="Calibri"/>
        <family val="2"/>
        <scheme val="minor"/>
      </rPr>
      <t xml:space="preserve"> terhadap </t>
    </r>
    <r>
      <rPr>
        <b/>
        <sz val="10"/>
        <color theme="1"/>
        <rFont val="Calibri"/>
        <family val="2"/>
        <scheme val="minor"/>
      </rPr>
      <t>sebagian kecil permasalahan</t>
    </r>
    <r>
      <rPr>
        <sz val="10"/>
        <color theme="1"/>
        <rFont val="Calibri"/>
        <family val="2"/>
        <scheme val="minor"/>
      </rPr>
      <t xml:space="preserve"> yang ada</t>
    </r>
  </si>
  <si>
    <r>
      <t xml:space="preserve">Log book menunjukan </t>
    </r>
    <r>
      <rPr>
        <b/>
        <sz val="10"/>
        <color theme="1"/>
        <rFont val="Calibri"/>
        <family val="2"/>
        <scheme val="minor"/>
      </rPr>
      <t xml:space="preserve">tidak ada solusi yang tepat </t>
    </r>
    <r>
      <rPr>
        <sz val="10"/>
        <color theme="1"/>
        <rFont val="Calibri"/>
        <family val="2"/>
        <scheme val="minor"/>
      </rPr>
      <t>terhadap semua permasalahan yang ada</t>
    </r>
  </si>
  <si>
    <r>
      <t xml:space="preserve">Log book menunjukan </t>
    </r>
    <r>
      <rPr>
        <b/>
        <sz val="10"/>
        <color theme="1"/>
        <rFont val="Calibri"/>
        <family val="2"/>
        <scheme val="minor"/>
      </rPr>
      <t>solusi yang tepat</t>
    </r>
    <r>
      <rPr>
        <sz val="10"/>
        <color theme="1"/>
        <rFont val="Calibri"/>
        <family val="2"/>
        <scheme val="minor"/>
      </rPr>
      <t xml:space="preserve"> terhadap </t>
    </r>
    <r>
      <rPr>
        <b/>
        <sz val="10"/>
        <color theme="1"/>
        <rFont val="Calibri"/>
        <family val="2"/>
        <scheme val="minor"/>
      </rPr>
      <t>sebagian kecil permasalahan</t>
    </r>
    <r>
      <rPr>
        <sz val="10"/>
        <color theme="1"/>
        <rFont val="Calibri"/>
        <family val="2"/>
        <scheme val="minor"/>
      </rPr>
      <t xml:space="preserve"> yang ada</t>
    </r>
  </si>
  <si>
    <r>
      <t xml:space="preserve">Log book menunjukan </t>
    </r>
    <r>
      <rPr>
        <b/>
        <sz val="10"/>
        <color theme="1"/>
        <rFont val="Calibri"/>
        <family val="2"/>
        <scheme val="minor"/>
      </rPr>
      <t>solusi yang tepat</t>
    </r>
    <r>
      <rPr>
        <sz val="10"/>
        <color theme="1"/>
        <rFont val="Calibri"/>
        <family val="2"/>
        <scheme val="minor"/>
      </rPr>
      <t xml:space="preserve"> terhadap </t>
    </r>
    <r>
      <rPr>
        <b/>
        <sz val="10"/>
        <color theme="1"/>
        <rFont val="Calibri"/>
        <family val="2"/>
        <scheme val="minor"/>
      </rPr>
      <t>sebagian besar permasalahan</t>
    </r>
    <r>
      <rPr>
        <sz val="10"/>
        <color theme="1"/>
        <rFont val="Calibri"/>
        <family val="2"/>
        <scheme val="minor"/>
      </rPr>
      <t xml:space="preserve"> yang ada</t>
    </r>
  </si>
  <si>
    <r>
      <t xml:space="preserve">Log book menunjukan </t>
    </r>
    <r>
      <rPr>
        <b/>
        <sz val="10"/>
        <color theme="1"/>
        <rFont val="Calibri"/>
        <family val="2"/>
        <scheme val="minor"/>
      </rPr>
      <t xml:space="preserve">solusi yang tepat </t>
    </r>
    <r>
      <rPr>
        <sz val="10"/>
        <color theme="1"/>
        <rFont val="Calibri"/>
        <family val="2"/>
        <scheme val="minor"/>
      </rPr>
      <t xml:space="preserve">terhadap </t>
    </r>
    <r>
      <rPr>
        <b/>
        <sz val="10"/>
        <color theme="1"/>
        <rFont val="Calibri"/>
        <family val="2"/>
        <scheme val="minor"/>
      </rPr>
      <t>semua permasalahan</t>
    </r>
    <r>
      <rPr>
        <sz val="10"/>
        <color theme="1"/>
        <rFont val="Calibri"/>
        <family val="2"/>
        <scheme val="minor"/>
      </rPr>
      <t xml:space="preserve"> yang ada</t>
    </r>
  </si>
  <si>
    <r>
      <t xml:space="preserve">Log book menunjukan </t>
    </r>
    <r>
      <rPr>
        <b/>
        <sz val="10"/>
        <color theme="1"/>
        <rFont val="Calibri"/>
        <family val="2"/>
        <scheme val="minor"/>
      </rPr>
      <t>tidak ada potensi yang ada di masyarakat yang digunakan</t>
    </r>
    <r>
      <rPr>
        <sz val="10"/>
        <color theme="1"/>
        <rFont val="Calibri"/>
        <family val="2"/>
        <scheme val="minor"/>
      </rPr>
      <t xml:space="preserve"> untuk membantu penyelesaian permasalahan yang ada</t>
    </r>
  </si>
  <si>
    <r>
      <t xml:space="preserve">Log book menunjukan hanya </t>
    </r>
    <r>
      <rPr>
        <b/>
        <sz val="10"/>
        <color theme="1"/>
        <rFont val="Calibri"/>
        <family val="2"/>
        <scheme val="minor"/>
      </rPr>
      <t>sebagian kecil potensi yang ada di masyarakat</t>
    </r>
    <r>
      <rPr>
        <sz val="10"/>
        <color theme="1"/>
        <rFont val="Calibri"/>
        <family val="2"/>
        <scheme val="minor"/>
      </rPr>
      <t xml:space="preserve"> yang digunakan untuk membantu penyelesaian permasalahan yang ada</t>
    </r>
  </si>
  <si>
    <r>
      <t xml:space="preserve">Log book menunjukan </t>
    </r>
    <r>
      <rPr>
        <b/>
        <sz val="10"/>
        <color theme="1"/>
        <rFont val="Calibri"/>
        <family val="2"/>
        <scheme val="minor"/>
      </rPr>
      <t>sebagian besar potensi yang ada di masyarakat</t>
    </r>
    <r>
      <rPr>
        <sz val="10"/>
        <color theme="1"/>
        <rFont val="Calibri"/>
        <family val="2"/>
        <scheme val="minor"/>
      </rPr>
      <t xml:space="preserve"> yang digunakan untuk membantu penyelesaian permasalahan yang ada</t>
    </r>
  </si>
  <si>
    <r>
      <t>Log book menunjukan</t>
    </r>
    <r>
      <rPr>
        <b/>
        <sz val="10"/>
        <color theme="1"/>
        <rFont val="Calibri"/>
        <family val="2"/>
        <scheme val="minor"/>
      </rPr>
      <t xml:space="preserve"> semua potensi yang ada di masyarakat</t>
    </r>
    <r>
      <rPr>
        <sz val="10"/>
        <color theme="1"/>
        <rFont val="Calibri"/>
        <family val="2"/>
        <scheme val="minor"/>
      </rPr>
      <t xml:space="preserve"> yang digunakan untuk membantu penyelesaian permasalahan yang ada</t>
    </r>
  </si>
  <si>
    <r>
      <t>Log book menunjukan</t>
    </r>
    <r>
      <rPr>
        <b/>
        <sz val="10"/>
        <color theme="1"/>
        <rFont val="Calibri"/>
        <family val="2"/>
        <scheme val="minor"/>
      </rPr>
      <t xml:space="preserve"> tidak ada konsep dan teori keilmuan</t>
    </r>
    <r>
      <rPr>
        <sz val="10"/>
        <color theme="1"/>
        <rFont val="Calibri"/>
        <family val="2"/>
        <scheme val="minor"/>
      </rPr>
      <t xml:space="preserve"> tertentu yang digunakan untuk menyelesaikan permasalahan yang ada</t>
    </r>
  </si>
  <si>
    <r>
      <t xml:space="preserve">Log book menunjukan </t>
    </r>
    <r>
      <rPr>
        <b/>
        <sz val="10"/>
        <color theme="1"/>
        <rFont val="Calibri"/>
        <family val="2"/>
        <scheme val="minor"/>
      </rPr>
      <t>konsep dan teori keilmuan tertentu yang digunakan tidak signifikan</t>
    </r>
    <r>
      <rPr>
        <sz val="10"/>
        <color theme="1"/>
        <rFont val="Calibri"/>
        <family val="2"/>
        <scheme val="minor"/>
      </rPr>
      <t xml:space="preserve"> untuk menyelesaikan permasalahan yang ada</t>
    </r>
  </si>
  <si>
    <r>
      <t xml:space="preserve">Log book menunjukan </t>
    </r>
    <r>
      <rPr>
        <b/>
        <sz val="10"/>
        <color theme="1"/>
        <rFont val="Calibri"/>
        <family val="2"/>
        <scheme val="minor"/>
      </rPr>
      <t>konsep dan teori keilmuan tertentu yang digunakan sudah signifikan</t>
    </r>
    <r>
      <rPr>
        <sz val="10"/>
        <color theme="1"/>
        <rFont val="Calibri"/>
        <family val="2"/>
        <scheme val="minor"/>
      </rPr>
      <t xml:space="preserve"> untuk menyelesaikan permasalahan yang ada</t>
    </r>
  </si>
  <si>
    <r>
      <t xml:space="preserve">Log book menunjukan </t>
    </r>
    <r>
      <rPr>
        <b/>
        <sz val="10"/>
        <color theme="1"/>
        <rFont val="Calibri"/>
        <family val="2"/>
        <scheme val="minor"/>
      </rPr>
      <t>konsep dan teori keilmuan tertentu yang digunakan sudah signifikan dan disampaikan secara sistematis</t>
    </r>
    <r>
      <rPr>
        <sz val="10"/>
        <color theme="1"/>
        <rFont val="Calibri"/>
        <family val="2"/>
        <scheme val="minor"/>
      </rPr>
      <t xml:space="preserve"> untuk menyelesaikan permasalahan yang ada</t>
    </r>
  </si>
  <si>
    <r>
      <t xml:space="preserve">Log book menunjukan </t>
    </r>
    <r>
      <rPr>
        <b/>
        <sz val="10"/>
        <color theme="1"/>
        <rFont val="Calibri"/>
        <family val="2"/>
        <scheme val="minor"/>
      </rPr>
      <t>pembelajaran berkelanjutan (</t>
    </r>
    <r>
      <rPr>
        <b/>
        <i/>
        <sz val="10"/>
        <color theme="1"/>
        <rFont val="Calibri"/>
        <family val="2"/>
        <scheme val="minor"/>
      </rPr>
      <t>life long learning</t>
    </r>
    <r>
      <rPr>
        <b/>
        <sz val="10"/>
        <color theme="1"/>
        <rFont val="Calibri"/>
        <family val="2"/>
        <scheme val="minor"/>
      </rPr>
      <t>) tidak signifikan</t>
    </r>
    <r>
      <rPr>
        <sz val="10"/>
        <color theme="1"/>
        <rFont val="Calibri"/>
        <family val="2"/>
        <scheme val="minor"/>
      </rPr>
      <t xml:space="preserve"> selama kegiatan dan penyelesaian permasalahan yang ada</t>
    </r>
  </si>
  <si>
    <r>
      <t>Log book menunjukan</t>
    </r>
    <r>
      <rPr>
        <b/>
        <sz val="10"/>
        <color theme="1"/>
        <rFont val="Calibri"/>
        <family val="2"/>
        <scheme val="minor"/>
      </rPr>
      <t xml:space="preserve"> tidak ada pembelajaran berkelanjutan (</t>
    </r>
    <r>
      <rPr>
        <b/>
        <i/>
        <sz val="10"/>
        <color theme="1"/>
        <rFont val="Calibri"/>
        <family val="2"/>
        <scheme val="minor"/>
      </rPr>
      <t>life long learning</t>
    </r>
    <r>
      <rPr>
        <b/>
        <sz val="10"/>
        <color theme="1"/>
        <rFont val="Calibri"/>
        <family val="2"/>
        <scheme val="minor"/>
      </rPr>
      <t>)</t>
    </r>
    <r>
      <rPr>
        <sz val="10"/>
        <color theme="1"/>
        <rFont val="Calibri"/>
        <family val="2"/>
        <scheme val="minor"/>
      </rPr>
      <t xml:space="preserve"> selama kegiatan dan penyelesaian permasalahan yang ada</t>
    </r>
  </si>
  <si>
    <r>
      <t xml:space="preserve">Log book menunjukan </t>
    </r>
    <r>
      <rPr>
        <b/>
        <sz val="10"/>
        <color theme="1"/>
        <rFont val="Calibri"/>
        <family val="2"/>
        <scheme val="minor"/>
      </rPr>
      <t>pembelajaran berkelanjutan (</t>
    </r>
    <r>
      <rPr>
        <b/>
        <i/>
        <sz val="10"/>
        <color theme="1"/>
        <rFont val="Calibri"/>
        <family val="2"/>
        <scheme val="minor"/>
      </rPr>
      <t>life long learning</t>
    </r>
    <r>
      <rPr>
        <b/>
        <sz val="10"/>
        <color theme="1"/>
        <rFont val="Calibri"/>
        <family val="2"/>
        <scheme val="minor"/>
      </rPr>
      <t>) signifikan</t>
    </r>
    <r>
      <rPr>
        <sz val="10"/>
        <color theme="1"/>
        <rFont val="Calibri"/>
        <family val="2"/>
        <scheme val="minor"/>
      </rPr>
      <t xml:space="preserve"> selama kegiatan dan penyelesaian permasalahan yang ada</t>
    </r>
  </si>
  <si>
    <r>
      <t xml:space="preserve">Log book menunjukan </t>
    </r>
    <r>
      <rPr>
        <b/>
        <sz val="10"/>
        <color theme="1"/>
        <rFont val="Calibri"/>
        <family val="2"/>
        <scheme val="minor"/>
      </rPr>
      <t>pembelajaran berkelanjutan (</t>
    </r>
    <r>
      <rPr>
        <b/>
        <i/>
        <sz val="10"/>
        <color theme="1"/>
        <rFont val="Calibri"/>
        <family val="2"/>
        <scheme val="minor"/>
      </rPr>
      <t>life long learning</t>
    </r>
    <r>
      <rPr>
        <b/>
        <sz val="10"/>
        <color theme="1"/>
        <rFont val="Calibri"/>
        <family val="2"/>
        <scheme val="minor"/>
      </rPr>
      <t>) signifikan dan sistematis</t>
    </r>
    <r>
      <rPr>
        <sz val="10"/>
        <color theme="1"/>
        <rFont val="Calibri"/>
        <family val="2"/>
        <scheme val="minor"/>
      </rPr>
      <t xml:space="preserve"> selama kegiatan dan penyelesaian permasalahan yang ada</t>
    </r>
  </si>
  <si>
    <r>
      <t xml:space="preserve">Log book menunjukan </t>
    </r>
    <r>
      <rPr>
        <b/>
        <sz val="10"/>
        <color theme="1"/>
        <rFont val="Calibri"/>
        <family val="2"/>
        <scheme val="minor"/>
      </rPr>
      <t>tidak ada wawasan kekinian/kontemporer</t>
    </r>
    <r>
      <rPr>
        <sz val="10"/>
        <color theme="1"/>
        <rFont val="Calibri"/>
        <family val="2"/>
        <scheme val="minor"/>
      </rPr>
      <t xml:space="preserve"> dalam penyelesaian permasalahan yang ada</t>
    </r>
  </si>
  <si>
    <r>
      <t xml:space="preserve">Log book menunjukan </t>
    </r>
    <r>
      <rPr>
        <b/>
        <sz val="10"/>
        <color theme="1"/>
        <rFont val="Calibri"/>
        <family val="2"/>
        <scheme val="minor"/>
      </rPr>
      <t>wawasan kekinian/kontemporer tidak signifikan</t>
    </r>
    <r>
      <rPr>
        <sz val="10"/>
        <color theme="1"/>
        <rFont val="Calibri"/>
        <family val="2"/>
        <scheme val="minor"/>
      </rPr>
      <t xml:space="preserve"> dalam penyelesaian permasalahan yang ada</t>
    </r>
  </si>
  <si>
    <r>
      <t xml:space="preserve">Log book menunjukan </t>
    </r>
    <r>
      <rPr>
        <b/>
        <sz val="10"/>
        <color theme="1"/>
        <rFont val="Calibri"/>
        <family val="2"/>
        <scheme val="minor"/>
      </rPr>
      <t>wawasan kekinian/kontemporer signifikan</t>
    </r>
    <r>
      <rPr>
        <sz val="10"/>
        <color theme="1"/>
        <rFont val="Calibri"/>
        <family val="2"/>
        <scheme val="minor"/>
      </rPr>
      <t xml:space="preserve"> dalam penyelesaian permasalahan yang ada</t>
    </r>
  </si>
  <si>
    <r>
      <t xml:space="preserve">Log book menunjukan </t>
    </r>
    <r>
      <rPr>
        <b/>
        <sz val="10"/>
        <color theme="1"/>
        <rFont val="Calibri"/>
        <family val="2"/>
        <scheme val="minor"/>
      </rPr>
      <t>wawasan kekinian/kontemporer signifikan dan sistematis</t>
    </r>
    <r>
      <rPr>
        <sz val="10"/>
        <color theme="1"/>
        <rFont val="Calibri"/>
        <family val="2"/>
        <scheme val="minor"/>
      </rPr>
      <t xml:space="preserve"> dalam penyelesaian permasalahan yang ada</t>
    </r>
  </si>
  <si>
    <t>g. Intensitas interaksi mahasiswa dengan masyarakat selama kegiatan KKN</t>
  </si>
  <si>
    <t>h. Kepedulian mahasiswa terhadap masyarakat dalam hal apapun selama kegiatan KKN</t>
  </si>
  <si>
    <t>i. Kepedulian mahasiswa terhadap lingkungan selama kegiatan KKN</t>
  </si>
  <si>
    <t>j. Solusi mahasiswa terhadap permasalahan lingkungan selama kegiatan KKN</t>
  </si>
  <si>
    <t>i. Tata bahasa dalam komunikasi</t>
  </si>
  <si>
    <t>j. Gaya komunikasi</t>
  </si>
  <si>
    <r>
      <t>Mahasiswa</t>
    </r>
    <r>
      <rPr>
        <b/>
        <sz val="10"/>
        <color theme="1"/>
        <rFont val="Calibri"/>
        <family val="2"/>
        <scheme val="minor"/>
      </rPr>
      <t xml:space="preserve"> sesekali menggunakan tata bahasa yang tepat</t>
    </r>
    <r>
      <rPr>
        <sz val="10"/>
        <color theme="1"/>
        <rFont val="Calibri"/>
        <family val="2"/>
        <scheme val="minor"/>
      </rPr>
      <t xml:space="preserve"> dalam berkomunikasi dengan masyarakat</t>
    </r>
  </si>
  <si>
    <r>
      <t>Mahasiswa</t>
    </r>
    <r>
      <rPr>
        <b/>
        <sz val="10"/>
        <color theme="1"/>
        <rFont val="Calibri"/>
        <family val="2"/>
        <scheme val="minor"/>
      </rPr>
      <t xml:space="preserve"> sering menggunakan tata bahasa yang tepat</t>
    </r>
    <r>
      <rPr>
        <sz val="10"/>
        <color theme="1"/>
        <rFont val="Calibri"/>
        <family val="2"/>
        <scheme val="minor"/>
      </rPr>
      <t xml:space="preserve"> dalam berkomunikasi dengan masyarakat</t>
    </r>
  </si>
  <si>
    <r>
      <t>Mahasiswa</t>
    </r>
    <r>
      <rPr>
        <b/>
        <sz val="10"/>
        <color theme="1"/>
        <rFont val="Calibri"/>
        <family val="2"/>
        <scheme val="minor"/>
      </rPr>
      <t xml:space="preserve"> selalu menggunakan tata bahasa yang tepat</t>
    </r>
    <r>
      <rPr>
        <sz val="10"/>
        <color theme="1"/>
        <rFont val="Calibri"/>
        <family val="2"/>
        <scheme val="minor"/>
      </rPr>
      <t xml:space="preserve"> dalam berkomunikasi dengan masyarakat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</si>
  <si>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>tidak pernah menggunakan tata bahasa yang tepat</t>
    </r>
    <r>
      <rPr>
        <sz val="10"/>
        <color theme="1"/>
        <rFont val="Calibri"/>
        <family val="2"/>
        <scheme val="minor"/>
      </rPr>
      <t xml:space="preserve"> dalam berkomunikasi dengan masyarakat</t>
    </r>
  </si>
  <si>
    <r>
      <t xml:space="preserve">Mahasiswa menggunakan </t>
    </r>
    <r>
      <rPr>
        <b/>
        <sz val="10"/>
        <color theme="1"/>
        <rFont val="Calibri"/>
        <family val="2"/>
        <scheme val="minor"/>
      </rPr>
      <t>gaya komunikasi yang salah</t>
    </r>
    <r>
      <rPr>
        <sz val="10"/>
        <color theme="1"/>
        <rFont val="Calibri"/>
        <family val="2"/>
        <scheme val="minor"/>
      </rPr>
      <t xml:space="preserve"> dalam berhubungan dengan masyarakat</t>
    </r>
  </si>
  <si>
    <r>
      <t xml:space="preserve">Mahasiswa menggunakan </t>
    </r>
    <r>
      <rPr>
        <b/>
        <sz val="10"/>
        <color theme="1"/>
        <rFont val="Calibri"/>
        <family val="2"/>
        <scheme val="minor"/>
      </rPr>
      <t xml:space="preserve">gaya komunikasi yang kurang tepat </t>
    </r>
    <r>
      <rPr>
        <sz val="10"/>
        <color theme="1"/>
        <rFont val="Calibri"/>
        <family val="2"/>
        <scheme val="minor"/>
      </rPr>
      <t>dalam berhubungan dengan masyarakat</t>
    </r>
  </si>
  <si>
    <r>
      <t xml:space="preserve">Mahasiswa menggunakan </t>
    </r>
    <r>
      <rPr>
        <b/>
        <sz val="10"/>
        <color theme="1"/>
        <rFont val="Calibri"/>
        <family val="2"/>
        <scheme val="minor"/>
      </rPr>
      <t xml:space="preserve">gaya komunikasi yang tepat </t>
    </r>
    <r>
      <rPr>
        <sz val="10"/>
        <color theme="1"/>
        <rFont val="Calibri"/>
        <family val="2"/>
        <scheme val="minor"/>
      </rPr>
      <t>dalam berhubungan dengan masyarakat</t>
    </r>
  </si>
  <si>
    <r>
      <t xml:space="preserve">Mahasiswa menggunakan </t>
    </r>
    <r>
      <rPr>
        <b/>
        <sz val="10"/>
        <color theme="1"/>
        <rFont val="Calibri"/>
        <family val="2"/>
        <scheme val="minor"/>
      </rPr>
      <t xml:space="preserve">gaya komunikasi yang tepat dan sistematis </t>
    </r>
    <r>
      <rPr>
        <sz val="10"/>
        <color theme="1"/>
        <rFont val="Calibri"/>
        <family val="2"/>
        <scheme val="minor"/>
      </rPr>
      <t>dalam berhubungan dengan masyarakat</t>
    </r>
  </si>
  <si>
    <t>k. Etika dalam komunikasi</t>
  </si>
  <si>
    <r>
      <t xml:space="preserve">Mahasiswa </t>
    </r>
    <r>
      <rPr>
        <b/>
        <sz val="10"/>
        <color theme="1"/>
        <rFont val="Calibri"/>
        <family val="2"/>
        <scheme val="minor"/>
      </rPr>
      <t xml:space="preserve">tidak menggunakan etika yang tepat </t>
    </r>
    <r>
      <rPr>
        <sz val="10"/>
        <color theme="1"/>
        <rFont val="Calibri"/>
        <family val="2"/>
        <scheme val="minor"/>
      </rPr>
      <t>dalam berkomunikasi dengan masyarakat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</si>
  <si>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>sesekali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menggunakan etika yang tepat </t>
    </r>
    <r>
      <rPr>
        <sz val="10"/>
        <color theme="1"/>
        <rFont val="Calibri"/>
        <family val="2"/>
        <scheme val="minor"/>
      </rPr>
      <t>dalam berkomunikasi dengan masyarakat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</si>
  <si>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 xml:space="preserve">sering menggunakan etika yang tepat </t>
    </r>
    <r>
      <rPr>
        <sz val="10"/>
        <color theme="1"/>
        <rFont val="Calibri"/>
        <family val="2"/>
        <scheme val="minor"/>
      </rPr>
      <t>dalam berkomunikasi dengan masyarakat</t>
    </r>
  </si>
  <si>
    <r>
      <t xml:space="preserve">Mahasiswa </t>
    </r>
    <r>
      <rPr>
        <b/>
        <sz val="10"/>
        <color theme="1"/>
        <rFont val="Calibri"/>
        <family val="2"/>
        <scheme val="minor"/>
      </rPr>
      <t xml:space="preserve">selalu menggunakan etika yang tepat </t>
    </r>
    <r>
      <rPr>
        <sz val="10"/>
        <color theme="1"/>
        <rFont val="Calibri"/>
        <family val="2"/>
        <scheme val="minor"/>
      </rPr>
      <t>dalam berkomunikasi dengan masyarakat</t>
    </r>
  </si>
  <si>
    <t>CPMK-1 (15%)</t>
  </si>
  <si>
    <t>CPMK-2 (20%)</t>
  </si>
  <si>
    <t>CPMK-3 (35%)</t>
  </si>
  <si>
    <t>CPMK-5 (15%)</t>
  </si>
  <si>
    <t xml:space="preserve"> </t>
  </si>
  <si>
    <t>Rubrik Video Kegiatan</t>
  </si>
  <si>
    <t>Andi Satria</t>
  </si>
  <si>
    <t>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</si>
</sst>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7"/>
      <color theme="1"/>
      <name val="Times New Roman"/>
      <family val="1"/>
    </font>
    <font>
      <sz val="10"/>
      <color rgb="FF222222"/>
      <name val="Tahoma"/>
      <family val="2"/>
    </font>
    <font>
      <sz val="7"/>
      <color rgb="FF222222"/>
      <name val="Times New Roman"/>
      <family val="1"/>
    </font>
    <font>
      <b/>
      <sz val="9"/>
      <color theme="1"/>
      <name val="Tahoma"/>
      <family val="2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name val="Cambria"/>
      <family val="1"/>
      <charset val="134"/>
    </font>
    <font>
      <b/>
      <sz val="12"/>
      <name val="Cambria"/>
      <family val="1"/>
      <charset val="134"/>
    </font>
    <font>
      <sz val="11"/>
      <name val="Cambria"/>
      <family val="1"/>
      <charset val="134"/>
    </font>
    <font>
      <b/>
      <sz val="11"/>
      <name val="Cambria"/>
      <family val="1"/>
      <charset val="134"/>
    </font>
    <font>
      <sz val="10"/>
      <color theme="1"/>
      <name val="Cambria"/>
      <family val="1"/>
    </font>
    <font>
      <sz val="7"/>
      <color theme="1"/>
      <name val="Cambria"/>
      <family val="1"/>
    </font>
    <font>
      <sz val="10"/>
      <color rgb="FF222222"/>
      <name val="Cambria"/>
      <family val="1"/>
    </font>
    <font>
      <sz val="7"/>
      <color rgb="FF222222"/>
      <name val="Cambria"/>
      <family val="1"/>
    </font>
    <font>
      <sz val="10"/>
      <name val="Cambria"/>
      <family val="1"/>
      <charset val="134"/>
    </font>
    <font>
      <sz val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 vertical="center" wrapText="1" indent="2"/>
    </xf>
    <xf numFmtId="9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 indent="2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20" fillId="0" borderId="0" xfId="0" applyFont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6" fillId="0" borderId="8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8" fillId="2" borderId="8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8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9B42D0AC-C0B3-7CA5-3C52-9AD038EEA882}"/>
            </a:ext>
          </a:extLst>
        </xdr:cNvPr>
        <xdr:cNvCxnSpPr/>
      </xdr:nvCxnSpPr>
      <xdr:spPr>
        <a:xfrm flipV="1">
          <a:off x="16933" y="922870"/>
          <a:ext cx="14376400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FDF47BE-9585-4F53-A116-19DD70D38E57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641D839-18A0-4EEE-8BB1-335989FCD2E5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1663738-E20E-4B3F-87D1-C8FCEEAA7318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6782AD7-C986-4154-A570-EB36CBB711D2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7BBBC4E-13F1-4620-9E5E-6A0A9FD1CAD3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8BE51D3-F740-4B7D-AD28-B256ADAEAC4F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8EB5C84-2A0A-4B23-8782-3FEACDB21303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B93813C-7BBD-40AF-9D3A-96B4046AA018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D9EB846-3933-4743-8382-27BECA9A2B5C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A81C79F-9BF5-422D-BF93-50FD4F904CFD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CD70422-6271-4BCA-8C4C-BED0D88A305F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DE9F421-A90A-40CF-9606-2173FDBF8431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C334E57-168D-4B3A-AA19-8A862014C0BE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3B8270A-DB20-45B9-8F36-917141D9490D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5D0984A-7733-450F-A7CB-EC8518FD563D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5966877-C9F9-4C70-A66B-8C5E6195968F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05FE18F-268F-497A-BF54-81D659115A39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986DC61-BD7E-4DB3-BF9D-69788C7E483F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B32EC4B-BA40-42E8-AA13-2843D3B11319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E4ED6B8-8793-4E25-8451-5D7515E0BFFF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DB01346-99CA-41D1-B56D-A394262F0B5D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6BECD59-4E1F-4C9D-B8A2-71F7C9315DA7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EF797FC-23CC-4647-89A6-D826A81F1EEA}"/>
            </a:ext>
          </a:extLst>
        </xdr:cNvPr>
        <xdr:cNvCxnSpPr/>
      </xdr:nvCxnSpPr>
      <xdr:spPr>
        <a:xfrm flipV="1">
          <a:off x="999913" y="1789010"/>
          <a:ext cx="1446106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1DD57F0-2120-4E6A-A0FA-D03C25AC5062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90BF0D8-A2AA-474A-815A-CD68CCB8FF5D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276115B-955C-412C-8098-5E46CD102468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FBBC189-57F0-4166-A788-C119BE85BF8C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E169D319-AC81-4BFB-906C-49C9DFAD2B2C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8C4B5F6-5615-44CA-8B40-4E32C9930667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AA395B1-59DE-4816-8875-98A65B69F141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CC3654B-6693-4AB7-9935-183EA7D5CDA8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793DE61-0634-4A2E-B4D0-C6FB5C9089A4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D83B2A0-2396-479F-A148-3911F3A53C68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49CE36F-B764-479A-9B98-1B98766AE4AF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BA5B6E0-718B-455D-9A35-8085D9E25BD1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82B38BC-A535-4989-A0F7-1733CDD88ABF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B9B5B8A-8A4B-4C0B-8C52-E6ACAEE6A22E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847DD29-6F47-4250-9498-A0AB8E38453C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3F29278-2A67-407F-AF20-A9A17A9ED665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68104C0-B5BD-4DAE-A9C0-4AD7AE420B18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9F9B1AD-6B7B-46B9-817C-FE0D3FED6A42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3D5C9E0-F84B-4354-9C1C-09105E91150D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E56BB2F-2EDC-4422-8072-B4965D6A7C8B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A1AAABB-CD39-405F-8FD7-DFEAAAB1D5EF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972B033-F7A9-4B53-9B6D-4E292391ECB4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2443B72-36E7-4702-8F85-25E1149BA237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CB57574-DBC2-4F28-B993-505235283781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E4472B5-C7C1-48F8-B7D3-004B26D37AF2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B8CA405-2AAF-444F-940D-624A98CACEC1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B397D03-0B16-4661-A212-51738F4C872F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7B3ED39-C2C4-4EC5-92EE-5E43C8CB670D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EE46F42-066A-4832-A9C5-3CDB1E248AFB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C966909-4723-4B0D-8224-FE07F30609CF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7111557-CC04-49A2-8E24-F2D491353A8B}"/>
            </a:ext>
          </a:extLst>
        </xdr:cNvPr>
        <xdr:cNvCxnSpPr/>
      </xdr:nvCxnSpPr>
      <xdr:spPr>
        <a:xfrm flipV="1">
          <a:off x="999913" y="1789010"/>
          <a:ext cx="1437724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6</xdr:row>
      <xdr:rowOff>364070</xdr:rowOff>
    </xdr:from>
    <xdr:to>
      <xdr:col>18</xdr:col>
      <xdr:colOff>0</xdr:colOff>
      <xdr:row>6</xdr:row>
      <xdr:rowOff>389470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BBF0100-3CB9-4964-90A1-CC9773841827}"/>
            </a:ext>
          </a:extLst>
        </xdr:cNvPr>
        <xdr:cNvCxnSpPr/>
      </xdr:nvCxnSpPr>
      <xdr:spPr>
        <a:xfrm flipV="1">
          <a:off x="999913" y="1789010"/>
          <a:ext cx="14468687" cy="254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05BF0-6D7E-4894-AFCD-43DC3B5E8673}">
  <sheetPr codeName="Sheet1">
    <tabColor rgb="FFFFFF00"/>
  </sheetPr>
  <dimension ref="A1:G94"/>
  <sheetViews>
    <sheetView view="pageBreakPreview" topLeftCell="A58" zoomScale="95" zoomScaleNormal="100" zoomScaleSheetLayoutView="95" workbookViewId="0">
      <selection activeCell="E70" sqref="E70"/>
    </sheetView>
  </sheetViews>
  <sheetFormatPr defaultRowHeight="14.4"/>
  <cols>
    <col min="1" max="1" width="5.88671875" customWidth="1"/>
    <col min="2" max="2" width="12.33203125" customWidth="1"/>
    <col min="3" max="3" width="30.109375" customWidth="1"/>
    <col min="4" max="4" width="6.5546875" customWidth="1"/>
    <col min="5" max="5" width="26.109375" customWidth="1"/>
    <col min="6" max="6" width="24.6640625" customWidth="1"/>
    <col min="7" max="7" width="1.109375" hidden="1" customWidth="1"/>
  </cols>
  <sheetData>
    <row r="1" spans="1:7" ht="15" thickTop="1">
      <c r="A1" s="19"/>
      <c r="B1" s="20"/>
      <c r="C1" s="20"/>
      <c r="D1" s="20"/>
      <c r="E1" s="20"/>
      <c r="F1" s="20"/>
      <c r="G1" s="22"/>
    </row>
    <row r="2" spans="1:7">
      <c r="A2" s="42" t="s">
        <v>327</v>
      </c>
      <c r="B2" s="22"/>
      <c r="C2" s="22"/>
      <c r="D2" s="43"/>
      <c r="E2" s="22"/>
      <c r="F2" s="22"/>
      <c r="G2" s="22"/>
    </row>
    <row r="6" spans="1:7" ht="17.399999999999999">
      <c r="A6" s="49" t="s">
        <v>0</v>
      </c>
      <c r="B6" s="50"/>
      <c r="C6" s="50"/>
      <c r="D6" s="50"/>
      <c r="E6" s="50"/>
      <c r="F6" s="50"/>
      <c r="G6" s="50"/>
    </row>
    <row r="7" spans="1:7" ht="17.399999999999999">
      <c r="A7" s="49" t="s">
        <v>1</v>
      </c>
      <c r="B7" s="50"/>
      <c r="C7" s="50"/>
      <c r="D7" s="50"/>
      <c r="E7" s="50"/>
      <c r="F7" s="50"/>
      <c r="G7" s="50"/>
    </row>
    <row r="8" spans="1:7" ht="17.399999999999999">
      <c r="A8" s="49" t="s">
        <v>2</v>
      </c>
      <c r="B8" s="50"/>
      <c r="C8" s="50"/>
      <c r="D8" s="50"/>
      <c r="E8" s="50"/>
      <c r="F8" s="50"/>
      <c r="G8" s="50"/>
    </row>
    <row r="13" spans="1:7">
      <c r="A13" s="21"/>
      <c r="B13" s="22"/>
      <c r="C13" s="22"/>
      <c r="D13" s="22"/>
      <c r="E13" s="22"/>
      <c r="F13" s="22"/>
      <c r="G13" s="22"/>
    </row>
    <row r="14" spans="1:7">
      <c r="A14" s="21"/>
      <c r="B14" s="22"/>
      <c r="C14" s="22"/>
      <c r="D14" s="22"/>
      <c r="E14" s="22"/>
      <c r="F14" s="22"/>
      <c r="G14" s="22"/>
    </row>
    <row r="16" spans="1:7" ht="15">
      <c r="A16" s="51" t="s">
        <v>3</v>
      </c>
      <c r="B16" s="52"/>
      <c r="C16" s="52"/>
      <c r="D16" s="52"/>
      <c r="E16" s="52"/>
      <c r="F16" s="52"/>
      <c r="G16" s="52"/>
    </row>
    <row r="17" spans="1:7" ht="15">
      <c r="A17" s="53" t="s">
        <v>4</v>
      </c>
      <c r="B17" s="54"/>
      <c r="C17" s="54"/>
      <c r="D17" s="54"/>
      <c r="E17" s="54"/>
      <c r="F17" s="54"/>
      <c r="G17" s="54"/>
    </row>
    <row r="23" spans="1:7">
      <c r="F23" s="27"/>
      <c r="G23" s="27"/>
    </row>
    <row r="24" spans="1:7">
      <c r="F24" s="27"/>
      <c r="G24" s="27"/>
    </row>
    <row r="25" spans="1:7">
      <c r="F25" s="27"/>
      <c r="G25" s="27"/>
    </row>
    <row r="26" spans="1:7">
      <c r="A26" s="21"/>
      <c r="C26" s="25" t="s">
        <v>5</v>
      </c>
      <c r="D26" s="26" t="s">
        <v>6</v>
      </c>
      <c r="E26" s="44"/>
      <c r="F26" s="27"/>
      <c r="G26" s="27"/>
    </row>
    <row r="27" spans="1:7">
      <c r="A27" s="21"/>
      <c r="C27" s="25" t="s">
        <v>7</v>
      </c>
      <c r="D27" s="26" t="s">
        <v>6</v>
      </c>
      <c r="E27" s="44"/>
      <c r="F27" s="28"/>
      <c r="G27" s="28"/>
    </row>
    <row r="28" spans="1:7">
      <c r="A28" s="21"/>
      <c r="C28" s="25" t="s">
        <v>8</v>
      </c>
      <c r="D28" s="26" t="s">
        <v>6</v>
      </c>
      <c r="E28" s="44"/>
    </row>
    <row r="29" spans="1:7">
      <c r="A29" s="21"/>
      <c r="C29" s="25" t="s">
        <v>9</v>
      </c>
      <c r="D29" s="26" t="s">
        <v>6</v>
      </c>
      <c r="E29" s="44"/>
      <c r="F29" s="22"/>
      <c r="G29" s="22"/>
    </row>
    <row r="30" spans="1:7">
      <c r="C30" s="25" t="s">
        <v>10</v>
      </c>
      <c r="D30" s="26" t="s">
        <v>6</v>
      </c>
      <c r="E30" s="44"/>
      <c r="F30" s="22"/>
      <c r="G30" s="22"/>
    </row>
    <row r="31" spans="1:7">
      <c r="F31" s="27"/>
      <c r="G31" s="27"/>
    </row>
    <row r="32" spans="1:7">
      <c r="A32" s="21" t="s">
        <v>11</v>
      </c>
      <c r="B32" s="22"/>
      <c r="C32" s="22"/>
      <c r="F32" s="27"/>
      <c r="G32" s="27"/>
    </row>
    <row r="33" spans="1:7">
      <c r="A33" s="21"/>
      <c r="B33" s="22"/>
      <c r="C33" s="22"/>
      <c r="F33" s="27"/>
      <c r="G33" s="27"/>
    </row>
    <row r="34" spans="1:7">
      <c r="A34" s="21"/>
      <c r="C34" s="22" t="s">
        <v>12</v>
      </c>
      <c r="D34" s="26" t="s">
        <v>6</v>
      </c>
      <c r="E34" s="44"/>
      <c r="F34" s="29"/>
      <c r="G34" s="29"/>
    </row>
    <row r="35" spans="1:7">
      <c r="A35" s="21"/>
      <c r="C35" s="22" t="s">
        <v>13</v>
      </c>
      <c r="D35" s="26" t="s">
        <v>6</v>
      </c>
      <c r="E35" s="44"/>
      <c r="F35" s="22"/>
      <c r="G35" s="22"/>
    </row>
    <row r="36" spans="1:7">
      <c r="A36" s="21"/>
      <c r="C36" s="22" t="s">
        <v>14</v>
      </c>
      <c r="D36" s="26" t="s">
        <v>6</v>
      </c>
      <c r="E36" s="44"/>
      <c r="F36" s="22"/>
      <c r="G36" s="22"/>
    </row>
    <row r="37" spans="1:7">
      <c r="A37" s="21"/>
      <c r="C37" s="22" t="s">
        <v>15</v>
      </c>
      <c r="D37" s="26" t="s">
        <v>6</v>
      </c>
      <c r="E37" s="44"/>
      <c r="F37" s="22"/>
      <c r="G37" s="22"/>
    </row>
    <row r="38" spans="1:7">
      <c r="A38" s="21"/>
      <c r="B38" s="22"/>
      <c r="C38" s="22"/>
      <c r="D38" s="22"/>
      <c r="E38" s="22"/>
      <c r="F38" s="22"/>
      <c r="G38" s="22"/>
    </row>
    <row r="39" spans="1:7">
      <c r="A39" s="21"/>
      <c r="B39" s="22"/>
      <c r="C39" s="22"/>
      <c r="D39" s="22"/>
      <c r="E39" s="22"/>
      <c r="F39" s="22"/>
      <c r="G39" s="22"/>
    </row>
    <row r="40" spans="1:7">
      <c r="A40" s="21"/>
      <c r="B40" s="22"/>
      <c r="C40" s="22"/>
      <c r="D40" s="22"/>
      <c r="E40" s="22"/>
      <c r="F40" s="22"/>
      <c r="G40" s="22"/>
    </row>
    <row r="43" spans="1:7" ht="17.399999999999999">
      <c r="A43" s="23"/>
      <c r="B43" s="24"/>
      <c r="C43" s="24"/>
      <c r="D43" s="24"/>
      <c r="E43" s="24"/>
      <c r="F43" s="24"/>
      <c r="G43" s="24"/>
    </row>
    <row r="44" spans="1:7" ht="17.399999999999999">
      <c r="A44" s="23"/>
      <c r="B44" s="24"/>
      <c r="C44" s="24"/>
      <c r="D44" s="24"/>
      <c r="E44" s="24"/>
      <c r="F44" s="24"/>
      <c r="G44" s="24"/>
    </row>
    <row r="45" spans="1:7" ht="17.399999999999999">
      <c r="A45" s="23"/>
      <c r="B45" s="24"/>
      <c r="C45" s="24"/>
      <c r="D45" s="24"/>
      <c r="E45" s="24"/>
      <c r="F45" s="24"/>
      <c r="G45" s="24"/>
    </row>
    <row r="46" spans="1:7" ht="17.399999999999999">
      <c r="A46" s="47" t="s">
        <v>16</v>
      </c>
      <c r="B46" s="48"/>
      <c r="C46" s="48"/>
      <c r="D46" s="48"/>
      <c r="E46" s="48"/>
      <c r="F46" s="48"/>
      <c r="G46" s="48"/>
    </row>
    <row r="47" spans="1:7" ht="17.399999999999999">
      <c r="A47" s="47" t="s">
        <v>17</v>
      </c>
      <c r="B47" s="48"/>
      <c r="C47" s="48"/>
      <c r="D47" s="48"/>
      <c r="E47" s="48"/>
      <c r="F47" s="48"/>
      <c r="G47" s="48"/>
    </row>
    <row r="48" spans="1:7" ht="17.399999999999999">
      <c r="A48" s="23"/>
      <c r="B48" s="24"/>
      <c r="C48" s="24"/>
      <c r="D48" s="24"/>
      <c r="E48" s="24"/>
      <c r="F48" s="24"/>
      <c r="G48" s="24"/>
    </row>
    <row r="49" spans="1:7" ht="17.399999999999999">
      <c r="A49" s="23"/>
      <c r="B49" s="24"/>
      <c r="C49" s="24"/>
      <c r="D49" s="24"/>
      <c r="E49" s="24"/>
      <c r="F49" s="24"/>
      <c r="G49" s="24"/>
    </row>
    <row r="50" spans="1:7" ht="17.399999999999999">
      <c r="A50" s="23"/>
      <c r="B50" s="24"/>
      <c r="C50" s="24"/>
      <c r="D50" s="24"/>
      <c r="E50" s="24"/>
      <c r="F50" s="24"/>
      <c r="G50" s="24"/>
    </row>
    <row r="51" spans="1:7" ht="17.399999999999999">
      <c r="A51" s="23"/>
      <c r="B51" s="24"/>
      <c r="C51" s="24"/>
      <c r="D51" s="24"/>
      <c r="E51" s="24"/>
      <c r="F51" s="24"/>
      <c r="G51" s="24"/>
    </row>
    <row r="52" spans="1:7" ht="17.399999999999999">
      <c r="A52" s="23"/>
      <c r="B52" s="24"/>
      <c r="C52" s="24"/>
      <c r="D52" s="24"/>
      <c r="E52" s="24"/>
      <c r="F52" s="24"/>
      <c r="G52" s="24"/>
    </row>
    <row r="53" spans="1:7" ht="17.399999999999999">
      <c r="A53" s="23"/>
      <c r="B53" s="24"/>
      <c r="C53" s="24"/>
      <c r="D53" s="24"/>
      <c r="E53" s="24"/>
      <c r="F53" s="24"/>
      <c r="G53" s="24"/>
    </row>
    <row r="54" spans="1:7" ht="17.399999999999999">
      <c r="A54" s="47" t="s">
        <v>18</v>
      </c>
      <c r="B54" s="48"/>
      <c r="C54" s="48"/>
      <c r="D54" s="48"/>
      <c r="E54" s="48"/>
      <c r="F54" s="48"/>
      <c r="G54" s="48"/>
    </row>
    <row r="55" spans="1:7" ht="17.399999999999999">
      <c r="A55" s="47" t="s">
        <v>2</v>
      </c>
      <c r="B55" s="48"/>
      <c r="C55" s="48"/>
      <c r="D55" s="48"/>
      <c r="E55" s="48"/>
      <c r="F55" s="48"/>
      <c r="G55" s="48"/>
    </row>
    <row r="57" spans="1:7" ht="34.200000000000003" customHeight="1">
      <c r="A57" s="56" t="s">
        <v>19</v>
      </c>
      <c r="B57" s="56"/>
      <c r="C57" s="56"/>
      <c r="D57" s="56"/>
      <c r="E57" s="56"/>
      <c r="F57" s="56"/>
      <c r="G57" s="56"/>
    </row>
    <row r="58" spans="1:7" ht="36" customHeight="1">
      <c r="A58" s="57" t="s">
        <v>20</v>
      </c>
      <c r="B58" s="57"/>
      <c r="C58" s="57"/>
      <c r="D58" s="57"/>
      <c r="E58" s="57"/>
      <c r="F58" s="57"/>
      <c r="G58" s="57"/>
    </row>
    <row r="59" spans="1:7" ht="51" customHeight="1">
      <c r="A59" s="57" t="s">
        <v>21</v>
      </c>
      <c r="B59" s="57"/>
      <c r="C59" s="57"/>
      <c r="D59" s="57"/>
      <c r="E59" s="57"/>
      <c r="F59" s="57"/>
      <c r="G59" s="57"/>
    </row>
    <row r="60" spans="1:7" ht="17.399999999999999" customHeight="1">
      <c r="A60" s="58" t="s">
        <v>22</v>
      </c>
      <c r="B60" s="58"/>
      <c r="C60" s="58"/>
      <c r="D60" s="58"/>
      <c r="E60" s="58"/>
      <c r="F60" s="58"/>
      <c r="G60" s="58"/>
    </row>
    <row r="61" spans="1:7" ht="17.399999999999999" customHeight="1">
      <c r="A61" s="55" t="s">
        <v>23</v>
      </c>
      <c r="B61" s="55"/>
      <c r="C61" s="55"/>
      <c r="D61" s="55"/>
      <c r="E61" s="55"/>
      <c r="F61" s="55"/>
      <c r="G61" s="55"/>
    </row>
    <row r="62" spans="1:7" ht="17.399999999999999">
      <c r="A62" s="23"/>
      <c r="B62" s="24"/>
      <c r="C62" s="24"/>
      <c r="D62" s="24"/>
      <c r="E62" s="24"/>
      <c r="F62" s="24"/>
      <c r="G62" s="24"/>
    </row>
    <row r="63" spans="1:7" ht="17.399999999999999">
      <c r="A63" s="47" t="s">
        <v>24</v>
      </c>
      <c r="B63" s="48"/>
      <c r="C63" s="48"/>
      <c r="D63" s="48"/>
      <c r="E63" s="48"/>
      <c r="F63" s="48"/>
      <c r="G63" s="24"/>
    </row>
    <row r="64" spans="1:7" ht="17.399999999999999">
      <c r="A64" s="30"/>
      <c r="B64" s="31"/>
      <c r="C64" s="31"/>
      <c r="D64" s="31"/>
      <c r="E64" s="31"/>
      <c r="F64" s="31"/>
      <c r="G64" s="31"/>
    </row>
    <row r="65" spans="1:7" ht="17.399999999999999" customHeight="1">
      <c r="A65" s="33" t="s">
        <v>25</v>
      </c>
      <c r="B65" s="34" t="s">
        <v>26</v>
      </c>
      <c r="C65" s="33" t="s">
        <v>27</v>
      </c>
      <c r="D65" s="33" t="s">
        <v>28</v>
      </c>
      <c r="E65" s="33" t="s">
        <v>29</v>
      </c>
      <c r="F65" s="33" t="s">
        <v>30</v>
      </c>
      <c r="G65" s="36"/>
    </row>
    <row r="66" spans="1:7" ht="17.399999999999999">
      <c r="A66" s="35">
        <v>1</v>
      </c>
      <c r="B66" s="45">
        <v>2110931010</v>
      </c>
      <c r="C66" s="46" t="s">
        <v>31</v>
      </c>
      <c r="D66" s="45" t="s">
        <v>32</v>
      </c>
      <c r="E66" s="45" t="s">
        <v>33</v>
      </c>
      <c r="F66" s="45" t="s">
        <v>34</v>
      </c>
      <c r="G66" s="24"/>
    </row>
    <row r="67" spans="1:7" ht="17.399999999999999">
      <c r="A67" s="35">
        <v>2</v>
      </c>
      <c r="B67" s="45">
        <v>2110931011</v>
      </c>
      <c r="C67" s="46" t="s">
        <v>377</v>
      </c>
      <c r="D67" s="45" t="s">
        <v>378</v>
      </c>
      <c r="E67" s="45" t="s">
        <v>33</v>
      </c>
      <c r="F67" s="45" t="s">
        <v>34</v>
      </c>
      <c r="G67" s="24"/>
    </row>
    <row r="68" spans="1:7" ht="17.399999999999999">
      <c r="A68" s="35">
        <v>3</v>
      </c>
      <c r="B68" s="45"/>
      <c r="C68" s="46"/>
      <c r="D68" s="45"/>
      <c r="E68" s="45"/>
      <c r="F68" s="45"/>
      <c r="G68" s="24"/>
    </row>
    <row r="69" spans="1:7" ht="17.399999999999999">
      <c r="A69" s="35">
        <v>4</v>
      </c>
      <c r="B69" s="45"/>
      <c r="C69" s="46"/>
      <c r="D69" s="45"/>
      <c r="E69" s="45"/>
      <c r="F69" s="45"/>
      <c r="G69" s="24"/>
    </row>
    <row r="70" spans="1:7" ht="17.399999999999999">
      <c r="A70" s="35">
        <v>5</v>
      </c>
      <c r="B70" s="45"/>
      <c r="C70" s="46"/>
      <c r="D70" s="45"/>
      <c r="E70" s="45"/>
      <c r="F70" s="45"/>
      <c r="G70" s="24"/>
    </row>
    <row r="71" spans="1:7" ht="17.399999999999999">
      <c r="A71" s="35">
        <v>6</v>
      </c>
      <c r="B71" s="45"/>
      <c r="C71" s="46"/>
      <c r="D71" s="45"/>
      <c r="E71" s="45"/>
      <c r="F71" s="45"/>
      <c r="G71" s="24"/>
    </row>
    <row r="72" spans="1:7" ht="17.399999999999999">
      <c r="A72" s="35">
        <v>7</v>
      </c>
      <c r="B72" s="45"/>
      <c r="C72" s="46"/>
      <c r="D72" s="45"/>
      <c r="E72" s="45"/>
      <c r="F72" s="45"/>
      <c r="G72" s="24"/>
    </row>
    <row r="73" spans="1:7" ht="17.399999999999999">
      <c r="A73" s="35">
        <v>8</v>
      </c>
      <c r="B73" s="45"/>
      <c r="C73" s="46"/>
      <c r="D73" s="45"/>
      <c r="E73" s="45"/>
      <c r="F73" s="45"/>
      <c r="G73" s="24"/>
    </row>
    <row r="74" spans="1:7" ht="17.399999999999999">
      <c r="A74" s="35">
        <v>9</v>
      </c>
      <c r="B74" s="45"/>
      <c r="C74" s="46"/>
      <c r="D74" s="45"/>
      <c r="E74" s="45"/>
      <c r="F74" s="45"/>
      <c r="G74" s="24"/>
    </row>
    <row r="75" spans="1:7" ht="17.399999999999999">
      <c r="A75" s="35">
        <v>10</v>
      </c>
      <c r="B75" s="45"/>
      <c r="C75" s="46"/>
      <c r="D75" s="45"/>
      <c r="E75" s="45"/>
      <c r="F75" s="45"/>
      <c r="G75" s="24"/>
    </row>
    <row r="76" spans="1:7" ht="17.399999999999999">
      <c r="A76" s="35">
        <v>11</v>
      </c>
      <c r="B76" s="45"/>
      <c r="C76" s="46"/>
      <c r="D76" s="45"/>
      <c r="E76" s="45"/>
      <c r="F76" s="45"/>
      <c r="G76" s="24"/>
    </row>
    <row r="77" spans="1:7" ht="17.399999999999999">
      <c r="A77" s="35">
        <v>12</v>
      </c>
      <c r="B77" s="45"/>
      <c r="C77" s="46"/>
      <c r="D77" s="45"/>
      <c r="E77" s="45"/>
      <c r="F77" s="45"/>
      <c r="G77" s="24"/>
    </row>
    <row r="78" spans="1:7" ht="17.399999999999999">
      <c r="A78" s="35">
        <v>13</v>
      </c>
      <c r="B78" s="45"/>
      <c r="C78" s="46"/>
      <c r="D78" s="45"/>
      <c r="E78" s="45"/>
      <c r="F78" s="45"/>
      <c r="G78" s="24"/>
    </row>
    <row r="79" spans="1:7" ht="17.399999999999999">
      <c r="A79" s="35">
        <v>14</v>
      </c>
      <c r="B79" s="45"/>
      <c r="C79" s="46"/>
      <c r="D79" s="45"/>
      <c r="E79" s="45"/>
      <c r="F79" s="45"/>
      <c r="G79" s="24"/>
    </row>
    <row r="80" spans="1:7" ht="17.399999999999999">
      <c r="A80" s="35">
        <v>15</v>
      </c>
      <c r="B80" s="45"/>
      <c r="C80" s="46"/>
      <c r="D80" s="45"/>
      <c r="E80" s="45"/>
      <c r="F80" s="45"/>
      <c r="G80" s="24"/>
    </row>
    <row r="81" spans="1:7" ht="17.399999999999999">
      <c r="A81" s="35">
        <v>16</v>
      </c>
      <c r="B81" s="45"/>
      <c r="C81" s="46"/>
      <c r="D81" s="45"/>
      <c r="E81" s="45"/>
      <c r="F81" s="45"/>
      <c r="G81" s="24"/>
    </row>
    <row r="82" spans="1:7" ht="17.399999999999999">
      <c r="A82" s="35">
        <v>17</v>
      </c>
      <c r="B82" s="45"/>
      <c r="C82" s="46"/>
      <c r="D82" s="45"/>
      <c r="E82" s="45"/>
      <c r="F82" s="45"/>
      <c r="G82" s="24"/>
    </row>
    <row r="83" spans="1:7" ht="17.399999999999999">
      <c r="A83" s="35">
        <v>18</v>
      </c>
      <c r="B83" s="45"/>
      <c r="C83" s="46"/>
      <c r="D83" s="45"/>
      <c r="E83" s="45"/>
      <c r="F83" s="45"/>
      <c r="G83" s="24"/>
    </row>
    <row r="84" spans="1:7" ht="17.399999999999999">
      <c r="A84" s="35">
        <v>19</v>
      </c>
      <c r="B84" s="45"/>
      <c r="C84" s="46"/>
      <c r="D84" s="45"/>
      <c r="E84" s="45"/>
      <c r="F84" s="45"/>
      <c r="G84" s="24"/>
    </row>
    <row r="85" spans="1:7" ht="17.399999999999999">
      <c r="A85" s="35">
        <v>20</v>
      </c>
      <c r="B85" s="45"/>
      <c r="C85" s="46"/>
      <c r="D85" s="45"/>
      <c r="E85" s="45"/>
      <c r="F85" s="45"/>
      <c r="G85" s="24"/>
    </row>
    <row r="86" spans="1:7" ht="17.399999999999999">
      <c r="A86" s="35">
        <v>21</v>
      </c>
      <c r="B86" s="45"/>
      <c r="C86" s="46"/>
      <c r="D86" s="45"/>
      <c r="E86" s="45"/>
      <c r="F86" s="45"/>
      <c r="G86" s="24"/>
    </row>
    <row r="87" spans="1:7" ht="17.399999999999999">
      <c r="A87" s="35">
        <v>22</v>
      </c>
      <c r="B87" s="45"/>
      <c r="C87" s="46"/>
      <c r="D87" s="45"/>
      <c r="E87" s="45"/>
      <c r="F87" s="45"/>
      <c r="G87" s="24"/>
    </row>
    <row r="88" spans="1:7" ht="17.399999999999999">
      <c r="A88" s="35">
        <v>23</v>
      </c>
      <c r="B88" s="45"/>
      <c r="C88" s="46"/>
      <c r="D88" s="45"/>
      <c r="E88" s="45"/>
      <c r="F88" s="45"/>
      <c r="G88" s="24"/>
    </row>
    <row r="89" spans="1:7" ht="17.399999999999999">
      <c r="A89" s="35">
        <v>24</v>
      </c>
      <c r="B89" s="45"/>
      <c r="C89" s="46"/>
      <c r="D89" s="45"/>
      <c r="E89" s="45"/>
      <c r="F89" s="45"/>
      <c r="G89" s="24"/>
    </row>
    <row r="90" spans="1:7" ht="17.399999999999999">
      <c r="A90" s="35">
        <v>25</v>
      </c>
      <c r="B90" s="45"/>
      <c r="C90" s="46"/>
      <c r="D90" s="45"/>
      <c r="E90" s="45"/>
      <c r="F90" s="45"/>
      <c r="G90" s="24"/>
    </row>
    <row r="91" spans="1:7" ht="17.399999999999999">
      <c r="A91" s="35">
        <v>26</v>
      </c>
      <c r="B91" s="45"/>
      <c r="C91" s="46"/>
      <c r="D91" s="45"/>
      <c r="E91" s="45"/>
      <c r="F91" s="45"/>
      <c r="G91" s="24"/>
    </row>
    <row r="92" spans="1:7" ht="17.399999999999999">
      <c r="A92" s="35">
        <v>27</v>
      </c>
      <c r="B92" s="45"/>
      <c r="C92" s="46"/>
      <c r="D92" s="45"/>
      <c r="E92" s="45"/>
      <c r="F92" s="45"/>
      <c r="G92" s="24"/>
    </row>
    <row r="93" spans="1:7" ht="17.399999999999999">
      <c r="A93" s="37"/>
      <c r="B93" s="24"/>
      <c r="C93" s="24"/>
      <c r="D93" s="24"/>
      <c r="E93" s="24"/>
      <c r="F93" s="24"/>
      <c r="G93" s="24"/>
    </row>
    <row r="94" spans="1:7" ht="17.399999999999999">
      <c r="A94" s="32"/>
      <c r="B94" s="24"/>
      <c r="C94" s="24"/>
      <c r="D94" s="24"/>
      <c r="E94" s="24"/>
      <c r="F94" s="24"/>
      <c r="G94" s="24"/>
    </row>
  </sheetData>
  <sheetProtection selectLockedCells="1" selectUnlockedCells="1"/>
  <protectedRanges>
    <protectedRange sqref="B66:F92" name="Range4"/>
    <protectedRange sqref="A47:G47" name="Range3"/>
    <protectedRange sqref="E26:E37" name="Range2"/>
    <protectedRange sqref="A16:G17" name="Range1"/>
  </protectedRanges>
  <mergeCells count="15">
    <mergeCell ref="A63:F63"/>
    <mergeCell ref="A6:G6"/>
    <mergeCell ref="A7:G7"/>
    <mergeCell ref="A8:G8"/>
    <mergeCell ref="A16:G16"/>
    <mergeCell ref="A17:G17"/>
    <mergeCell ref="A46:G46"/>
    <mergeCell ref="A47:G47"/>
    <mergeCell ref="A61:G61"/>
    <mergeCell ref="A54:G54"/>
    <mergeCell ref="A55:G55"/>
    <mergeCell ref="A57:G57"/>
    <mergeCell ref="A58:G58"/>
    <mergeCell ref="A59:G59"/>
    <mergeCell ref="A60:G60"/>
  </mergeCells>
  <pageMargins left="0.7" right="0.7" top="0.75" bottom="0.75" header="0.3" footer="0.3"/>
  <pageSetup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99947-0848-4C94-81DA-F0BBA340185D}">
  <sheetPr codeName="Sheet10"/>
  <dimension ref="A1:R12"/>
  <sheetViews>
    <sheetView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2" t="str">
        <f>COVER!C67</f>
        <v>Andi Satria</v>
      </c>
    </row>
    <row r="2" spans="1:18" ht="21.6" customHeight="1">
      <c r="A2" t="s">
        <v>297</v>
      </c>
      <c r="B2" s="39">
        <f>COVER!B67</f>
        <v>2110931011</v>
      </c>
    </row>
    <row r="3" spans="1:18" ht="21.6" customHeight="1">
      <c r="A3" t="s">
        <v>320</v>
      </c>
      <c r="B3" s="2" t="str">
        <f>COVER!E67</f>
        <v>Teknik Industri</v>
      </c>
    </row>
    <row r="4" spans="1:18" ht="21" customHeight="1">
      <c r="A4" t="s">
        <v>299</v>
      </c>
      <c r="B4" s="2" t="str">
        <f>COVER!F67</f>
        <v>Teknik</v>
      </c>
    </row>
    <row r="6" spans="1:18" ht="14.4" customHeight="1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Mandiri&amp;Kelompok'!H8+'Rubrik Kerja Mandiri&amp;Kelompok'!H9+'Rubrik Kerja Mandiri&amp;Kelompok'!H10)/(3*4))*0.2)+((('Rubrik Kerja Mandiri&amp;Kelompok'!H23+'Rubrik Kerja Mandiri&amp;Kelompok'!H24+'Rubrik Kerja Mandiri&amp;Kelompok'!H25+'Rubrik Kerja Mandiri&amp;Kelompok'!H26+'Rubrik Kerja Mandiri&amp;Kelompok'!H27+'Rubrik Kerja Mandiri&amp;Kelompok'!H28+'Rubrik Kerja Mandiri&amp;Kelompok'!H29+'Rubrik Kerja Mandiri&amp;Kelompok'!H30)/(8*4))*0.5)+((('Rubrik Kerja Mandiri&amp;Kelompok'!H39+'Rubrik Kerja Mandiri&amp;Kelompok'!H40+'Rubrik Kerja Mandiri&amp;Kelompok'!H41)/(3*4))*0.3))*100</f>
        <v>88.645833333333329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88.645833333333329</v>
      </c>
    </row>
    <row r="9" spans="1:18" ht="40.200000000000003" thickBot="1">
      <c r="B9" s="5" t="s">
        <v>312</v>
      </c>
      <c r="C9" s="4">
        <v>0.1</v>
      </c>
      <c r="D9" s="8">
        <f>'Nilai Pembekalan'!D8</f>
        <v>85</v>
      </c>
      <c r="E9" s="4">
        <v>0.1</v>
      </c>
      <c r="F9" s="8">
        <f>(('Rubrik Proposal Kegiatan'!H8+'Rubrik Proposal Kegiatan'!H9+'Rubrik Proposal Kegiatan'!H10+'Rubrik Proposal Kegiatan'!H11)/(4*4))*100</f>
        <v>81.25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83.125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Mandiri&amp;Kelompok'!H11+'Rubrik Kerja Mandiri&amp;Kelompok'!H12+'Rubrik Kerja Mandiri&amp;Kelompok'!H13+'Rubrik Kerja Mandiri&amp;Kelompok'!H14)/(4*4))*100</f>
        <v>87.5</v>
      </c>
      <c r="I10" s="4">
        <v>0.05</v>
      </c>
      <c r="J10" s="8">
        <f>(('Rubrik Log Book Kegiatan'!H8+'Rubrik Log Book Kegiatan'!H9+'Rubrik Log Book Kegiatan'!H10+'Rubrik Log Book Kegiatan'!H11+'Rubrik Log Book Kegiatan'!H12+'Rubrik Log Book Kegiatan'!H13)/(6*4))*100</f>
        <v>79.166666666666657</v>
      </c>
      <c r="K10" s="1"/>
      <c r="L10" s="1"/>
      <c r="M10" s="1"/>
      <c r="N10" s="1"/>
      <c r="O10" s="4">
        <v>0.25</v>
      </c>
      <c r="P10" s="8">
        <f>(('Rubrik Laporan Akhir'!H8+'Rubrik Laporan Akhir'!H9+'Rubrik Laporan Akhir'!H10+'Rubrik Laporan Akhir'!H11+'Rubrik Laporan Akhir'!H12+'Rubrik Laporan Akhir'!H13)/(6*4))*100</f>
        <v>87.5</v>
      </c>
      <c r="Q10" s="4">
        <v>0.35</v>
      </c>
      <c r="R10" s="9">
        <f>((G10*H10)+(I10*J10)+(O10*P10))/Q10</f>
        <v>86.30952380952381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Mandiri&amp;Kelompok'!H42+'Rubrik Kerja Mandiri&amp;Kelompok'!H43+'Rubrik Kerja Mandiri&amp;Kelompok'!H44+'Rubrik Kerja Mandiri&amp;Kelompok'!H45+'Rubrik Kerja Mandiri&amp;Kelompok'!H46)/(5*4))*100</f>
        <v>85</v>
      </c>
      <c r="I11" s="4">
        <v>0.05</v>
      </c>
      <c r="J11" s="8">
        <f>(('Rubrik Log Book Kegiatan'!H14+'Rubrik Log Book Kegiatan'!H15+'Rubrik Log Book Kegiatan'!H16+'Rubrik Log Book Kegiatan'!H17)/(4*4))*100</f>
        <v>87.5</v>
      </c>
      <c r="K11" s="4">
        <v>0.05</v>
      </c>
      <c r="L11" s="8">
        <f>(('Rubrik Video Kegiatan'!H8+'Rubrik Video Kegiatan'!H9+'Rubrik Video Kegiatan'!H10+'Rubrik Video Kegiatan'!H11+'Rubrik Video Kegiatan'!H12)/(5*4))*100</f>
        <v>85</v>
      </c>
      <c r="M11" s="1"/>
      <c r="N11" s="1"/>
      <c r="O11" s="1"/>
      <c r="P11" s="1"/>
      <c r="Q11" s="4">
        <v>0.15</v>
      </c>
      <c r="R11" s="9">
        <f>((G11*H11)+(I11*J11)+(K11*L11))/Q11</f>
        <v>85.833333333333343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Mandiri&amp;Kelompok'!H47+'Rubrik Kerja Mandiri&amp;Kelompok'!H48+'Rubrik Kerja Mandiri&amp;Kelompok'!H49)/(3*4))*100</f>
        <v>75</v>
      </c>
      <c r="I12" s="1"/>
      <c r="J12" s="1"/>
      <c r="K12" s="1"/>
      <c r="L12" s="1"/>
      <c r="M12" s="4">
        <v>0.05</v>
      </c>
      <c r="N12" s="8">
        <f>(('Rubrik Presentasi dan Diskusi'!H8+'Rubrik Presentasi dan Diskusi'!H9+'Rubrik Presentasi dan Diskusi'!H10+'Rubrik Presentasi dan Diskusi'!H11+'Rubrik Presentasi dan Diskusi'!H12+'Rubrik Presentasi dan Diskusi'!H13+'Rubrik Presentasi dan Diskusi'!H14+'Rubrik Presentasi dan Diskusi'!H15)/(8*4))*100</f>
        <v>87.5</v>
      </c>
      <c r="O12" s="4">
        <v>0.05</v>
      </c>
      <c r="P12" s="9">
        <f>(('Rubrik Laporan Akhir'!H14+'Rubrik Laporan Akhir'!H15+'Rubrik Laporan Akhir'!H16)/(3*4))*100</f>
        <v>83.333333333333343</v>
      </c>
      <c r="Q12" s="4">
        <v>0.15</v>
      </c>
      <c r="R12" s="9">
        <f>((G12*H12)+(M12*N12)+(O12*P12))/Q12</f>
        <v>81.944444444444457</v>
      </c>
    </row>
  </sheetData>
  <sheetProtection algorithmName="SHA-512" hashValue="Q7RIv5eEX1oEODhBkc3sYW2O8H+ojchDdp3B76esA7sILVO97qq3DgqIEoRbG3VMswfa5JTfKVnkXPiz9jqyXQ==" saltValue="oqLIMjkEZ28VYsg7gwzm8Q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FF6CA-1711-4ACA-98C6-5C92BF2F1A36}">
  <sheetPr codeName="Sheet11"/>
  <dimension ref="A1:R12"/>
  <sheetViews>
    <sheetView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2">
        <f>COVER!C68</f>
        <v>0</v>
      </c>
    </row>
    <row r="2" spans="1:18" ht="21.6" customHeight="1">
      <c r="A2" t="s">
        <v>297</v>
      </c>
      <c r="B2" s="39">
        <f>COVER!B68</f>
        <v>0</v>
      </c>
    </row>
    <row r="3" spans="1:18" ht="21.6" customHeight="1">
      <c r="A3" t="s">
        <v>298</v>
      </c>
      <c r="B3" s="2">
        <f>COVER!E68</f>
        <v>0</v>
      </c>
    </row>
    <row r="4" spans="1:18" ht="21" customHeight="1">
      <c r="A4" t="s">
        <v>299</v>
      </c>
      <c r="B4" s="2">
        <f>COVER!F68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Mandiri&amp;Kelompok'!I8+'Rubrik Kerja Mandiri&amp;Kelompok'!I9+'Rubrik Kerja Mandiri&amp;Kelompok'!I10)/(3*4))*0.2)+((('Rubrik Kerja Mandiri&amp;Kelompok'!I23+'Rubrik Kerja Mandiri&amp;Kelompok'!I24+'Rubrik Kerja Mandiri&amp;Kelompok'!I25+'Rubrik Kerja Mandiri&amp;Kelompok'!I26+'Rubrik Kerja Mandiri&amp;Kelompok'!I27+'Rubrik Kerja Mandiri&amp;Kelompok'!I28+'Rubrik Kerja Mandiri&amp;Kelompok'!I29+'Rubrik Kerja Mandiri&amp;Kelompok'!I30)/(8*4))*0.5)+((('Rubrik Kerja Mandiri&amp;Kelompok'!I39+'Rubrik Kerja Mandiri&amp;Kelompok'!I40+'Rubrik Kerja Mandiri&amp;Kelompok'!I41)/(3*4))*0.3))*100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Pembekalan'!E8</f>
        <v>0</v>
      </c>
      <c r="E9" s="4">
        <v>0.1</v>
      </c>
      <c r="F9" s="8">
        <f>(('Rubrik Proposal Kegiatan'!I8+'Rubrik Proposal Kegiatan'!I9+'Rubrik Proposal Kegiatan'!I10+'Rubrik Proposal Kegiatan'!I11)/(4*4))*100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Mandiri&amp;Kelompok'!I11+'Rubrik Kerja Mandiri&amp;Kelompok'!I12+'Rubrik Kerja Mandiri&amp;Kelompok'!I13+'Rubrik Kerja Mandiri&amp;Kelompok'!I14)/(4*4))*100</f>
        <v>0</v>
      </c>
      <c r="I10" s="4">
        <v>0.05</v>
      </c>
      <c r="J10" s="8">
        <f>(('Rubrik Log Book Kegiatan'!I8+'Rubrik Log Book Kegiatan'!I9+'Rubrik Log Book Kegiatan'!I10+'Rubrik Log Book Kegiatan'!I11+'Rubrik Log Book Kegiatan'!I12+'Rubrik Log Book Kegiatan'!I13)/(6*4))*100</f>
        <v>0</v>
      </c>
      <c r="K10" s="1"/>
      <c r="L10" s="1"/>
      <c r="M10" s="1"/>
      <c r="N10" s="1"/>
      <c r="O10" s="4">
        <v>0.25</v>
      </c>
      <c r="P10" s="8">
        <f>(('Rubrik Laporan Akhir'!I8+'Rubrik Laporan Akhir'!I9+'Rubrik Laporan Akhir'!I10+'Rubrik Laporan Akhir'!I11+'Rubrik Laporan Akhir'!I12+'Rubrik Laporan Akhir'!I13)/(6*4))*100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Mandiri&amp;Kelompok'!I42+'Rubrik Kerja Mandiri&amp;Kelompok'!I43+'Rubrik Kerja Mandiri&amp;Kelompok'!I44+'Rubrik Kerja Mandiri&amp;Kelompok'!I45+'Rubrik Kerja Mandiri&amp;Kelompok'!I46)/(5*4))*100</f>
        <v>0</v>
      </c>
      <c r="I11" s="4">
        <v>0.05</v>
      </c>
      <c r="J11" s="8">
        <f>(('Rubrik Log Book Kegiatan'!I14+'Rubrik Log Book Kegiatan'!I15+'Rubrik Log Book Kegiatan'!I16+'Rubrik Log Book Kegiatan'!I17)/(4*4))*100</f>
        <v>0</v>
      </c>
      <c r="K11" s="4">
        <v>0.05</v>
      </c>
      <c r="L11" s="8">
        <f>(('Rubrik Video Kegiatan'!I8+'Rubrik Video Kegiatan'!I9+'Rubrik Video Kegiatan'!I10+'Rubrik Video Kegiatan'!I11+'Rubrik Video Kegiatan'!I12)/(5*4))*100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Mandiri&amp;Kelompok'!I47+'Rubrik Kerja Mandiri&amp;Kelompok'!I48+'Rubrik Kerja Mandiri&amp;Kelompok'!I49)/(3*4))*100</f>
        <v>0</v>
      </c>
      <c r="I12" s="1"/>
      <c r="J12" s="1"/>
      <c r="K12" s="1"/>
      <c r="L12" s="1"/>
      <c r="M12" s="4">
        <v>0.05</v>
      </c>
      <c r="N12" s="8">
        <f>(('Rubrik Presentasi dan Diskusi'!I8+'Rubrik Presentasi dan Diskusi'!I9+'Rubrik Presentasi dan Diskusi'!I10+'Rubrik Presentasi dan Diskusi'!I11+'Rubrik Presentasi dan Diskusi'!I12+'Rubrik Presentasi dan Diskusi'!I13+'Rubrik Presentasi dan Diskusi'!I14+'Rubrik Presentasi dan Diskusi'!I15)/(8*4))*100</f>
        <v>0</v>
      </c>
      <c r="O12" s="4">
        <v>0.05</v>
      </c>
      <c r="P12" s="9">
        <f>(('Rubrik Laporan Akhir'!I14+'Rubrik Laporan Akhir'!I15+'Rubrik Laporan Akhir'!I16)/(3*4))*100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MYe+LG4IvID4qsxhaQU+j4Oyg1x+2tCh7ZQS2V+RCf8Q9+yY1pOStQN1qjpC+JgUo1voyU/Srwo/Y90/UhwSaA==" saltValue="kXspa5++9CMrYJjXblQQuw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83F0A-E296-4576-95A8-716B30E3DE2A}">
  <sheetPr codeName="Sheet12"/>
  <dimension ref="A1:R12"/>
  <sheetViews>
    <sheetView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COVER!C69</f>
        <v>0</v>
      </c>
    </row>
    <row r="2" spans="1:18" ht="21.6" customHeight="1">
      <c r="A2" t="s">
        <v>297</v>
      </c>
      <c r="B2" s="39">
        <f>COVER!B69</f>
        <v>0</v>
      </c>
    </row>
    <row r="3" spans="1:18" ht="21.6" customHeight="1">
      <c r="A3" t="s">
        <v>298</v>
      </c>
      <c r="B3" s="39">
        <f>COVER!E69</f>
        <v>0</v>
      </c>
    </row>
    <row r="4" spans="1:18" ht="21" customHeight="1">
      <c r="A4" t="s">
        <v>299</v>
      </c>
      <c r="B4" s="39">
        <f>COVER!F69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Mandiri&amp;Kelompok'!J8+'Rubrik Kerja Mandiri&amp;Kelompok'!J9+'Rubrik Kerja Mandiri&amp;Kelompok'!J10)/(3*4))*0.2)+((('Rubrik Kerja Mandiri&amp;Kelompok'!J23+'Rubrik Kerja Mandiri&amp;Kelompok'!J24+'Rubrik Kerja Mandiri&amp;Kelompok'!J25+'Rubrik Kerja Mandiri&amp;Kelompok'!J26+'Rubrik Kerja Mandiri&amp;Kelompok'!J27+'Rubrik Kerja Mandiri&amp;Kelompok'!J28+'Rubrik Kerja Mandiri&amp;Kelompok'!J29+'Rubrik Kerja Mandiri&amp;Kelompok'!J30)/(8*4))*0.5)+((('Rubrik Kerja Mandiri&amp;Kelompok'!J39+'Rubrik Kerja Mandiri&amp;Kelompok'!J40+'Rubrik Kerja Mandiri&amp;Kelompok'!J41)/(3*4))*0.3))*100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Pembekalan'!F8</f>
        <v>0</v>
      </c>
      <c r="E9" s="4">
        <v>0.1</v>
      </c>
      <c r="F9" s="8">
        <f>(('Rubrik Proposal Kegiatan'!J8+'Rubrik Proposal Kegiatan'!J9+'Rubrik Proposal Kegiatan'!J10+'Rubrik Proposal Kegiatan'!J11)/(4*4))*100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Mandiri&amp;Kelompok'!J11+'Rubrik Kerja Mandiri&amp;Kelompok'!J12+'Rubrik Kerja Mandiri&amp;Kelompok'!J13+'Rubrik Kerja Mandiri&amp;Kelompok'!J14)/(4*4))*100</f>
        <v>0</v>
      </c>
      <c r="I10" s="4">
        <v>0.05</v>
      </c>
      <c r="J10" s="8">
        <f>(('Rubrik Log Book Kegiatan'!J8+'Rubrik Log Book Kegiatan'!J9+'Rubrik Log Book Kegiatan'!J10+'Rubrik Log Book Kegiatan'!J11+'Rubrik Log Book Kegiatan'!J12+'Rubrik Log Book Kegiatan'!J13)/(6*4))*100</f>
        <v>0</v>
      </c>
      <c r="K10" s="1"/>
      <c r="L10" s="1"/>
      <c r="M10" s="1"/>
      <c r="N10" s="1"/>
      <c r="O10" s="4">
        <v>0.25</v>
      </c>
      <c r="P10" s="8">
        <f>(('Rubrik Laporan Akhir'!J8+'Rubrik Laporan Akhir'!J9+'Rubrik Laporan Akhir'!J10+'Rubrik Laporan Akhir'!J11+'Rubrik Laporan Akhir'!J12+'Rubrik Laporan Akhir'!J13)/(6*4))*100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Mandiri&amp;Kelompok'!J42+'Rubrik Kerja Mandiri&amp;Kelompok'!J43+'Rubrik Kerja Mandiri&amp;Kelompok'!J44+'Rubrik Kerja Mandiri&amp;Kelompok'!J45+'Rubrik Kerja Mandiri&amp;Kelompok'!J46)/(5*4))*100</f>
        <v>0</v>
      </c>
      <c r="I11" s="4">
        <v>0.05</v>
      </c>
      <c r="J11" s="8">
        <f>(('Rubrik Log Book Kegiatan'!J14+'Rubrik Log Book Kegiatan'!J15+'Rubrik Log Book Kegiatan'!J16+'Rubrik Log Book Kegiatan'!J17)/(4*4))*100</f>
        <v>0</v>
      </c>
      <c r="K11" s="4">
        <v>0.05</v>
      </c>
      <c r="L11" s="8">
        <f>(('Rubrik Video Kegiatan'!J8+'Rubrik Video Kegiatan'!J9+'Rubrik Video Kegiatan'!J10+'Rubrik Video Kegiatan'!J11+'Rubrik Video Kegiatan'!J12)/(5*4))*100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Mandiri&amp;Kelompok'!J47+'Rubrik Kerja Mandiri&amp;Kelompok'!J48+'Rubrik Kerja Mandiri&amp;Kelompok'!J49)/(3*4))*100</f>
        <v>0</v>
      </c>
      <c r="I12" s="1"/>
      <c r="J12" s="1"/>
      <c r="K12" s="1"/>
      <c r="L12" s="1"/>
      <c r="M12" s="4">
        <v>0.05</v>
      </c>
      <c r="N12" s="8">
        <f>(('Rubrik Presentasi dan Diskusi'!J8+'Rubrik Presentasi dan Diskusi'!J9+'Rubrik Presentasi dan Diskusi'!J10+'Rubrik Presentasi dan Diskusi'!J11+'Rubrik Presentasi dan Diskusi'!J12+'Rubrik Presentasi dan Diskusi'!J13+'Rubrik Presentasi dan Diskusi'!J14+'Rubrik Presentasi dan Diskusi'!J15)/(8*4))*100</f>
        <v>0</v>
      </c>
      <c r="O12" s="4">
        <v>0.05</v>
      </c>
      <c r="P12" s="9">
        <f>(('Rubrik Laporan Akhir'!J14+'Rubrik Laporan Akhir'!J15+'Rubrik Laporan Akhir'!J16)/(3*4))*100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kEMiwImXqHWOxnOe7BTKtO42Pv6gSQHJfUj3R48IanXqtmh08bnLS+QA2n9u5BVMsjbpdNsAKpocJXDXS/0cRw==" saltValue="a9mrau4+/ZhBYIrNZyKQkA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300FC-AF7D-4F9D-9933-06214ACB8BCC}">
  <sheetPr codeName="Sheet13"/>
  <dimension ref="A1:R12"/>
  <sheetViews>
    <sheetView zoomScaleNormal="100"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COVER!C70</f>
        <v>0</v>
      </c>
    </row>
    <row r="2" spans="1:18" ht="21.6" customHeight="1">
      <c r="A2" t="s">
        <v>297</v>
      </c>
      <c r="B2" s="39">
        <f>COVER!B70</f>
        <v>0</v>
      </c>
    </row>
    <row r="3" spans="1:18" ht="21.6" customHeight="1">
      <c r="A3" t="s">
        <v>298</v>
      </c>
      <c r="B3" s="39">
        <f>COVER!E70</f>
        <v>0</v>
      </c>
    </row>
    <row r="4" spans="1:18" ht="21" customHeight="1">
      <c r="A4" t="s">
        <v>299</v>
      </c>
      <c r="B4" s="39">
        <f>COVER!F70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Mandiri&amp;Kelompok'!K8+'Rubrik Kerja Mandiri&amp;Kelompok'!K9+'Rubrik Kerja Mandiri&amp;Kelompok'!K10)/(3*4))*0.2)+((('Rubrik Kerja Mandiri&amp;Kelompok'!K23+'Rubrik Kerja Mandiri&amp;Kelompok'!K24+'Rubrik Kerja Mandiri&amp;Kelompok'!K25+'Rubrik Kerja Mandiri&amp;Kelompok'!K26+'Rubrik Kerja Mandiri&amp;Kelompok'!K27+'Rubrik Kerja Mandiri&amp;Kelompok'!K28+'Rubrik Kerja Mandiri&amp;Kelompok'!K29+'Rubrik Kerja Mandiri&amp;Kelompok'!K30)/(8*4))*0.5)+((('Rubrik Kerja Mandiri&amp;Kelompok'!K39+'Rubrik Kerja Mandiri&amp;Kelompok'!K40+'Rubrik Kerja Mandiri&amp;Kelompok'!K41)/(3*4))*0.3))*100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Pembekalan'!K8</f>
        <v>0</v>
      </c>
      <c r="E9" s="4">
        <v>0.1</v>
      </c>
      <c r="F9" s="8">
        <f>(('Rubrik Proposal Kegiatan'!K8+'Rubrik Proposal Kegiatan'!K9+'Rubrik Proposal Kegiatan'!K10+'Rubrik Proposal Kegiatan'!K11)/(4*4))*100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Mandiri&amp;Kelompok'!K11+'Rubrik Kerja Mandiri&amp;Kelompok'!K12+'Rubrik Kerja Mandiri&amp;Kelompok'!K13+'Rubrik Kerja Mandiri&amp;Kelompok'!K14)/(4*4))*100</f>
        <v>0</v>
      </c>
      <c r="I10" s="4">
        <v>0.05</v>
      </c>
      <c r="J10" s="8">
        <f>(('Rubrik Log Book Kegiatan'!K8+'Rubrik Log Book Kegiatan'!K9+'Rubrik Log Book Kegiatan'!K10+'Rubrik Log Book Kegiatan'!K11+'Rubrik Log Book Kegiatan'!K12+'Rubrik Log Book Kegiatan'!K13)/(6*4))*100</f>
        <v>0</v>
      </c>
      <c r="K10" s="1"/>
      <c r="L10" s="1"/>
      <c r="M10" s="1"/>
      <c r="N10" s="1"/>
      <c r="O10" s="4">
        <v>0.25</v>
      </c>
      <c r="P10" s="8">
        <f>(('Rubrik Laporan Akhir'!K8+'Rubrik Laporan Akhir'!K9+'Rubrik Laporan Akhir'!K10+'Rubrik Laporan Akhir'!K11+'Rubrik Laporan Akhir'!K12+'Rubrik Laporan Akhir'!K13)/(6*4))*100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Mandiri&amp;Kelompok'!K42+'Rubrik Kerja Mandiri&amp;Kelompok'!K43+'Rubrik Kerja Mandiri&amp;Kelompok'!K44+'Rubrik Kerja Mandiri&amp;Kelompok'!K45+'Rubrik Kerja Mandiri&amp;Kelompok'!K46)/(5*4))*100</f>
        <v>0</v>
      </c>
      <c r="I11" s="4">
        <v>0.05</v>
      </c>
      <c r="J11" s="8">
        <f>(('Rubrik Log Book Kegiatan'!K14+'Rubrik Log Book Kegiatan'!K15+'Rubrik Log Book Kegiatan'!K16+'Rubrik Log Book Kegiatan'!K17)/(4*4))*100</f>
        <v>0</v>
      </c>
      <c r="K11" s="4">
        <v>0.05</v>
      </c>
      <c r="L11" s="8">
        <f>(('Rubrik Video Kegiatan'!K8+'Rubrik Video Kegiatan'!K9+'Rubrik Video Kegiatan'!K10+'Rubrik Video Kegiatan'!K11+'Rubrik Video Kegiatan'!K12)/(5*4))*100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Mandiri&amp;Kelompok'!K47+'Rubrik Kerja Mandiri&amp;Kelompok'!K48+'Rubrik Kerja Mandiri&amp;Kelompok'!K49)/(3*4))*100</f>
        <v>0</v>
      </c>
      <c r="I12" s="1"/>
      <c r="J12" s="1"/>
      <c r="K12" s="1"/>
      <c r="L12" s="1"/>
      <c r="M12" s="4">
        <v>0.05</v>
      </c>
      <c r="N12" s="8">
        <f>(('Rubrik Presentasi dan Diskusi'!K8+'Rubrik Presentasi dan Diskusi'!K9+'Rubrik Presentasi dan Diskusi'!K10+'Rubrik Presentasi dan Diskusi'!K11+'Rubrik Presentasi dan Diskusi'!K12+'Rubrik Presentasi dan Diskusi'!K13+'Rubrik Presentasi dan Diskusi'!K14+'Rubrik Presentasi dan Diskusi'!K15)/(8*4))*100</f>
        <v>0</v>
      </c>
      <c r="O12" s="4">
        <v>0.05</v>
      </c>
      <c r="P12" s="9">
        <f>(('Rubrik Laporan Akhir'!K14+'Rubrik Laporan Akhir'!K15+'Rubrik Laporan Akhir'!K16)/(3*4))*100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zGvsRu0p8lb2AoLoMqIN4bIrMjcFgda6S8aHYzSDOwedVfBDzoeFkTnic1I3HtKrdS9amP84U7zM5WBtV2STpQ==" saltValue="MugsC0IpfCawUpdT5gZ9FA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7FEA9-C716-4D27-8FF4-4721501994FB}">
  <sheetPr codeName="Sheet14"/>
  <dimension ref="A1:R12"/>
  <sheetViews>
    <sheetView topLeftCell="B1" zoomScaleNormal="100"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COVER!C71</f>
        <v>0</v>
      </c>
    </row>
    <row r="2" spans="1:18" ht="21.6" customHeight="1">
      <c r="A2" t="s">
        <v>297</v>
      </c>
      <c r="B2" s="39">
        <f>COVER!B71</f>
        <v>0</v>
      </c>
    </row>
    <row r="3" spans="1:18" ht="21.6" customHeight="1">
      <c r="A3" t="s">
        <v>298</v>
      </c>
      <c r="B3" s="39">
        <f>COVER!E71</f>
        <v>0</v>
      </c>
    </row>
    <row r="4" spans="1:18" ht="21" customHeight="1">
      <c r="A4" t="s">
        <v>299</v>
      </c>
      <c r="B4" s="39">
        <f>COVER!F71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Mandiri&amp;Kelompok'!L8+'Rubrik Kerja Mandiri&amp;Kelompok'!L9+'Rubrik Kerja Mandiri&amp;Kelompok'!L10)/(3*4))*0.2)+((('Rubrik Kerja Mandiri&amp;Kelompok'!L23+'Rubrik Kerja Mandiri&amp;Kelompok'!L24+'Rubrik Kerja Mandiri&amp;Kelompok'!L25+'Rubrik Kerja Mandiri&amp;Kelompok'!L26+'Rubrik Kerja Mandiri&amp;Kelompok'!L27+'Rubrik Kerja Mandiri&amp;Kelompok'!L28+'Rubrik Kerja Mandiri&amp;Kelompok'!L29+'Rubrik Kerja Mandiri&amp;Kelompok'!L30)/(8*4))*0.5)+((('Rubrik Kerja Mandiri&amp;Kelompok'!L39+'Rubrik Kerja Mandiri&amp;Kelompok'!L40+'Rubrik Kerja Mandiri&amp;Kelompok'!L41)/(3*4))*0.3))*100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Pembekalan'!H8</f>
        <v>0</v>
      </c>
      <c r="E9" s="4">
        <v>0.1</v>
      </c>
      <c r="F9" s="8">
        <f>(('Rubrik Proposal Kegiatan'!L8+'Rubrik Proposal Kegiatan'!L9+'Rubrik Proposal Kegiatan'!L10+'Rubrik Proposal Kegiatan'!L11)/(4*4))*100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Mandiri&amp;Kelompok'!L11+'Rubrik Kerja Mandiri&amp;Kelompok'!L12+'Rubrik Kerja Mandiri&amp;Kelompok'!L13+'Rubrik Kerja Mandiri&amp;Kelompok'!L14)/(4*4))*100</f>
        <v>0</v>
      </c>
      <c r="I10" s="4">
        <v>0.05</v>
      </c>
      <c r="J10" s="8">
        <f>(('Rubrik Log Book Kegiatan'!L8+'Rubrik Log Book Kegiatan'!L9+'Rubrik Log Book Kegiatan'!L10+'Rubrik Log Book Kegiatan'!L11+'Rubrik Log Book Kegiatan'!L12+'Rubrik Log Book Kegiatan'!L13)/(6*4))*100</f>
        <v>0</v>
      </c>
      <c r="K10" s="1"/>
      <c r="L10" s="1"/>
      <c r="M10" s="1"/>
      <c r="N10" s="1"/>
      <c r="O10" s="4">
        <v>0.25</v>
      </c>
      <c r="P10" s="8">
        <f>(('Rubrik Laporan Akhir'!L8+'Rubrik Laporan Akhir'!L9+'Rubrik Laporan Akhir'!L10+'Rubrik Laporan Akhir'!L11+'Rubrik Laporan Akhir'!L12+'Rubrik Laporan Akhir'!L13)/(6*4))*100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Mandiri&amp;Kelompok'!L42+'Rubrik Kerja Mandiri&amp;Kelompok'!L43+'Rubrik Kerja Mandiri&amp;Kelompok'!L44+'Rubrik Kerja Mandiri&amp;Kelompok'!L45+'Rubrik Kerja Mandiri&amp;Kelompok'!L46)/(5*4))*100</f>
        <v>0</v>
      </c>
      <c r="I11" s="4">
        <v>0.05</v>
      </c>
      <c r="J11" s="8">
        <f>(('Rubrik Log Book Kegiatan'!L14+'Rubrik Log Book Kegiatan'!L15+'Rubrik Log Book Kegiatan'!L16+'Rubrik Log Book Kegiatan'!L17)/(4*4))*100</f>
        <v>0</v>
      </c>
      <c r="K11" s="4">
        <v>0.05</v>
      </c>
      <c r="L11" s="8">
        <f>(('Rubrik Video Kegiatan'!L8+'Rubrik Video Kegiatan'!L9+'Rubrik Video Kegiatan'!L10+'Rubrik Video Kegiatan'!L11+'Rubrik Video Kegiatan'!L12)/(5*4))*100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Mandiri&amp;Kelompok'!L47+'Rubrik Kerja Mandiri&amp;Kelompok'!L48+'Rubrik Kerja Mandiri&amp;Kelompok'!L49)/(3*4))*100</f>
        <v>0</v>
      </c>
      <c r="I12" s="1"/>
      <c r="J12" s="1"/>
      <c r="K12" s="1"/>
      <c r="L12" s="1"/>
      <c r="M12" s="4">
        <v>0.05</v>
      </c>
      <c r="N12" s="8">
        <f>(('Rubrik Presentasi dan Diskusi'!L8+'Rubrik Presentasi dan Diskusi'!L9+'Rubrik Presentasi dan Diskusi'!L10+'Rubrik Presentasi dan Diskusi'!L11+'Rubrik Presentasi dan Diskusi'!L12+'Rubrik Presentasi dan Diskusi'!L13+'Rubrik Presentasi dan Diskusi'!L14+'Rubrik Presentasi dan Diskusi'!L15)/(8*4))*100</f>
        <v>0</v>
      </c>
      <c r="O12" s="4">
        <v>0.05</v>
      </c>
      <c r="P12" s="9">
        <f>(('Rubrik Laporan Akhir'!L14+'Rubrik Laporan Akhir'!L15+'Rubrik Laporan Akhir'!L16)/(3*4))*100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/L4iZVD93IlWNqGW5LyR7Smrjb23h682kwYA9wwYahCEfXBShXEIRMqRJr6kYTOMpwNSHNP7GgNb9MNlqW/Clg==" saltValue="/lRrlpBuwlKHs36Fmy3s5g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F008B-B6D5-4FDB-B4B1-C8167A226275}">
  <sheetPr codeName="Sheet15"/>
  <dimension ref="A1:R12"/>
  <sheetViews>
    <sheetView topLeftCell="B1" zoomScaleNormal="100" workbookViewId="0">
      <selection activeCell="B19" sqref="B1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COVER!C72</f>
        <v>0</v>
      </c>
    </row>
    <row r="2" spans="1:18" ht="21.6" customHeight="1">
      <c r="A2" t="s">
        <v>297</v>
      </c>
      <c r="B2" s="39">
        <f>COVER!B72</f>
        <v>0</v>
      </c>
    </row>
    <row r="3" spans="1:18" ht="21.6" customHeight="1">
      <c r="A3" t="s">
        <v>298</v>
      </c>
      <c r="B3" s="39">
        <f>COVER!E72</f>
        <v>0</v>
      </c>
    </row>
    <row r="4" spans="1:18" ht="21" customHeight="1">
      <c r="A4" t="s">
        <v>299</v>
      </c>
      <c r="B4" s="39">
        <f>COVER!F72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Mandiri&amp;Kelompok'!M8+'Rubrik Kerja Mandiri&amp;Kelompok'!M9+'Rubrik Kerja Mandiri&amp;Kelompok'!M10)/(3*4))*0.2)+((('Rubrik Kerja Mandiri&amp;Kelompok'!M23+'Rubrik Kerja Mandiri&amp;Kelompok'!M24+'Rubrik Kerja Mandiri&amp;Kelompok'!M25+'Rubrik Kerja Mandiri&amp;Kelompok'!M26+'Rubrik Kerja Mandiri&amp;Kelompok'!M27+'Rubrik Kerja Mandiri&amp;Kelompok'!M28+'Rubrik Kerja Mandiri&amp;Kelompok'!M29+'Rubrik Kerja Mandiri&amp;Kelompok'!M30)/(8*4))*0.5)+((('Rubrik Kerja Mandiri&amp;Kelompok'!M39+'Rubrik Kerja Mandiri&amp;Kelompok'!M40+'Rubrik Kerja Mandiri&amp;Kelompok'!M41)/(3*4))*0.3))*100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Pembekalan'!I8</f>
        <v>0</v>
      </c>
      <c r="E9" s="4">
        <v>0.1</v>
      </c>
      <c r="F9" s="8">
        <f>(('Rubrik Proposal Kegiatan'!M8+'Rubrik Proposal Kegiatan'!M9+'Rubrik Proposal Kegiatan'!M10+'Rubrik Proposal Kegiatan'!M11)/(4*4))*100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Mandiri&amp;Kelompok'!M11+'Rubrik Kerja Mandiri&amp;Kelompok'!M12+'Rubrik Kerja Mandiri&amp;Kelompok'!M13+'Rubrik Kerja Mandiri&amp;Kelompok'!M14)/(4*4))*100</f>
        <v>0</v>
      </c>
      <c r="I10" s="4">
        <v>0.05</v>
      </c>
      <c r="J10" s="8">
        <f>(('Rubrik Log Book Kegiatan'!M8+'Rubrik Log Book Kegiatan'!M9+'Rubrik Log Book Kegiatan'!M10+'Rubrik Log Book Kegiatan'!M11+'Rubrik Log Book Kegiatan'!M12+'Rubrik Log Book Kegiatan'!M13)/(6*4))*100</f>
        <v>0</v>
      </c>
      <c r="K10" s="1"/>
      <c r="L10" s="1"/>
      <c r="M10" s="1"/>
      <c r="N10" s="1"/>
      <c r="O10" s="4">
        <v>0.25</v>
      </c>
      <c r="P10" s="8">
        <f>(('Rubrik Laporan Akhir'!M8+'Rubrik Laporan Akhir'!M9+'Rubrik Laporan Akhir'!M10+'Rubrik Laporan Akhir'!M11+'Rubrik Laporan Akhir'!M12+'Rubrik Laporan Akhir'!M13)/(6*4))*100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Mandiri&amp;Kelompok'!M42+'Rubrik Kerja Mandiri&amp;Kelompok'!M43+'Rubrik Kerja Mandiri&amp;Kelompok'!M44+'Rubrik Kerja Mandiri&amp;Kelompok'!M45+'Rubrik Kerja Mandiri&amp;Kelompok'!M46)/(5*4))*100</f>
        <v>0</v>
      </c>
      <c r="I11" s="4">
        <v>0.05</v>
      </c>
      <c r="J11" s="8">
        <f>(('Rubrik Log Book Kegiatan'!M14+'Rubrik Log Book Kegiatan'!M15+'Rubrik Log Book Kegiatan'!M16+'Rubrik Log Book Kegiatan'!M17)/(4*4))*100</f>
        <v>0</v>
      </c>
      <c r="K11" s="4">
        <v>0.05</v>
      </c>
      <c r="L11" s="8">
        <f>(('Rubrik Video Kegiatan'!M8+'Rubrik Video Kegiatan'!M9+'Rubrik Video Kegiatan'!M10+'Rubrik Video Kegiatan'!M11+'Rubrik Video Kegiatan'!M12)/(5*4))*100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Mandiri&amp;Kelompok'!M47+'Rubrik Kerja Mandiri&amp;Kelompok'!M48+'Rubrik Kerja Mandiri&amp;Kelompok'!M49)/(3*4))*100</f>
        <v>0</v>
      </c>
      <c r="I12" s="1"/>
      <c r="J12" s="1"/>
      <c r="K12" s="1"/>
      <c r="L12" s="1"/>
      <c r="M12" s="4">
        <v>0.05</v>
      </c>
      <c r="N12" s="8">
        <f>(('Rubrik Presentasi dan Diskusi'!M8+'Rubrik Presentasi dan Diskusi'!M9+'Rubrik Presentasi dan Diskusi'!M10+'Rubrik Presentasi dan Diskusi'!M11+'Rubrik Presentasi dan Diskusi'!M12+'Rubrik Presentasi dan Diskusi'!M13+'Rubrik Presentasi dan Diskusi'!M14+'Rubrik Presentasi dan Diskusi'!M15)/(8*4))*100</f>
        <v>0</v>
      </c>
      <c r="O12" s="4">
        <v>0.05</v>
      </c>
      <c r="P12" s="9">
        <f>(('Rubrik Laporan Akhir'!M14+'Rubrik Laporan Akhir'!M15+'Rubrik Laporan Akhir'!M16)/(3*4))*100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MM1B8opBv5oBWDBPfuZOsp7CICnDA2Whjehs2grc+sDep98zFoM9KSVCbt/nRUe4eXJKJM77j7D0jUiLWb8lfA==" saltValue="519ZM1/HY733lyaXRtChFQ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7B5A5-0442-4FCB-8666-02F9DF85D91B}">
  <sheetPr codeName="Sheet16"/>
  <dimension ref="A1:R12"/>
  <sheetViews>
    <sheetView topLeftCell="B1" zoomScaleNormal="100"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COVER!C73</f>
        <v>0</v>
      </c>
    </row>
    <row r="2" spans="1:18" ht="21.6" customHeight="1">
      <c r="A2" t="s">
        <v>297</v>
      </c>
      <c r="B2" s="39">
        <f>COVER!B73</f>
        <v>0</v>
      </c>
    </row>
    <row r="3" spans="1:18" ht="21.6" customHeight="1">
      <c r="A3" t="s">
        <v>298</v>
      </c>
      <c r="B3" s="39">
        <f>COVER!E73</f>
        <v>0</v>
      </c>
    </row>
    <row r="4" spans="1:18" ht="21" customHeight="1">
      <c r="A4" t="s">
        <v>299</v>
      </c>
      <c r="B4" s="39">
        <f>COVER!F73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Mandiri&amp;Kelompok'!N8+'Rubrik Kerja Mandiri&amp;Kelompok'!N9+'Rubrik Kerja Mandiri&amp;Kelompok'!N10)/(3*4))*0.2)+((('Rubrik Kerja Mandiri&amp;Kelompok'!N23+'Rubrik Kerja Mandiri&amp;Kelompok'!N24+'Rubrik Kerja Mandiri&amp;Kelompok'!N25+'Rubrik Kerja Mandiri&amp;Kelompok'!N26+'Rubrik Kerja Mandiri&amp;Kelompok'!N27+'Rubrik Kerja Mandiri&amp;Kelompok'!N28+'Rubrik Kerja Mandiri&amp;Kelompok'!N29+'Rubrik Kerja Mandiri&amp;Kelompok'!N30)/(8*4))*0.5)+((('Rubrik Kerja Mandiri&amp;Kelompok'!N39+'Rubrik Kerja Mandiri&amp;Kelompok'!N40+'Rubrik Kerja Mandiri&amp;Kelompok'!N41)/(3*4))*0.3))*100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Pembekalan'!J8</f>
        <v>0</v>
      </c>
      <c r="E9" s="4">
        <v>0.1</v>
      </c>
      <c r="F9" s="8">
        <f>(('Rubrik Proposal Kegiatan'!N8+'Rubrik Proposal Kegiatan'!N9+'Rubrik Proposal Kegiatan'!N10+'Rubrik Proposal Kegiatan'!N11)/(4*4))*100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Mandiri&amp;Kelompok'!N11+'Rubrik Kerja Mandiri&amp;Kelompok'!N12+'Rubrik Kerja Mandiri&amp;Kelompok'!N13+'Rubrik Kerja Mandiri&amp;Kelompok'!N14)/(4*4))*100</f>
        <v>0</v>
      </c>
      <c r="I10" s="4">
        <v>0.05</v>
      </c>
      <c r="J10" s="8">
        <f>(('Rubrik Log Book Kegiatan'!N8+'Rubrik Log Book Kegiatan'!N9+'Rubrik Log Book Kegiatan'!N10+'Rubrik Log Book Kegiatan'!N11+'Rubrik Log Book Kegiatan'!N12+'Rubrik Log Book Kegiatan'!N13)/(6*4))*100</f>
        <v>0</v>
      </c>
      <c r="K10" s="1"/>
      <c r="L10" s="1"/>
      <c r="M10" s="1"/>
      <c r="N10" s="1"/>
      <c r="O10" s="4">
        <v>0.25</v>
      </c>
      <c r="P10" s="8">
        <f>(('Rubrik Laporan Akhir'!N8+'Rubrik Laporan Akhir'!N9+'Rubrik Laporan Akhir'!N10+'Rubrik Laporan Akhir'!N11+'Rubrik Laporan Akhir'!N12+'Rubrik Laporan Akhir'!N13)/(6*4))*100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Mandiri&amp;Kelompok'!N42+'Rubrik Kerja Mandiri&amp;Kelompok'!N43+'Rubrik Kerja Mandiri&amp;Kelompok'!N44+'Rubrik Kerja Mandiri&amp;Kelompok'!N45+'Rubrik Kerja Mandiri&amp;Kelompok'!N46)/(5*4))*100</f>
        <v>0</v>
      </c>
      <c r="I11" s="4">
        <v>0.05</v>
      </c>
      <c r="J11" s="8">
        <f>(('Rubrik Log Book Kegiatan'!N14+'Rubrik Log Book Kegiatan'!N15+'Rubrik Log Book Kegiatan'!N16+'Rubrik Log Book Kegiatan'!N17)/(4*4))*100</f>
        <v>0</v>
      </c>
      <c r="K11" s="4">
        <v>0.05</v>
      </c>
      <c r="L11" s="8">
        <f>(('Rubrik Video Kegiatan'!N8+'Rubrik Video Kegiatan'!N9+'Rubrik Video Kegiatan'!N10+'Rubrik Video Kegiatan'!N11+'Rubrik Video Kegiatan'!N12)/(5*4))*100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Mandiri&amp;Kelompok'!N47+'Rubrik Kerja Mandiri&amp;Kelompok'!N48+'Rubrik Kerja Mandiri&amp;Kelompok'!N49)/(3*4))*100</f>
        <v>0</v>
      </c>
      <c r="I12" s="1"/>
      <c r="J12" s="1"/>
      <c r="K12" s="1"/>
      <c r="L12" s="1"/>
      <c r="M12" s="4">
        <v>0.05</v>
      </c>
      <c r="N12" s="8">
        <f>(('Rubrik Presentasi dan Diskusi'!N8+'Rubrik Presentasi dan Diskusi'!N9+'Rubrik Presentasi dan Diskusi'!N10+'Rubrik Presentasi dan Diskusi'!N11+'Rubrik Presentasi dan Diskusi'!N12+'Rubrik Presentasi dan Diskusi'!N13+'Rubrik Presentasi dan Diskusi'!N14+'Rubrik Presentasi dan Diskusi'!N15)/(8*4))*100</f>
        <v>0</v>
      </c>
      <c r="O12" s="4">
        <v>0.05</v>
      </c>
      <c r="P12" s="9">
        <f>(('Rubrik Laporan Akhir'!N14+'Rubrik Laporan Akhir'!N15+'Rubrik Laporan Akhir'!N16)/(3*4))*100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l3CWQZUbcanSdIUxY+qgGXrDMlZcvaZ/u48WvYrvAm/2ODGptg5MmsyFr7JdY8FSnskqx1Iivo7UeFySLzQYfw==" saltValue="LNPgFHAmN8bzNkU7i/souw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946E2-56C2-4243-A0E2-CAE28A2BD383}">
  <sheetPr codeName="Sheet17"/>
  <dimension ref="A1:R12"/>
  <sheetViews>
    <sheetView topLeftCell="B1" zoomScaleNormal="100"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COVER!C74</f>
        <v>0</v>
      </c>
    </row>
    <row r="2" spans="1:18" ht="21.6" customHeight="1">
      <c r="A2" t="s">
        <v>297</v>
      </c>
      <c r="B2" s="39">
        <f>COVER!B74</f>
        <v>0</v>
      </c>
    </row>
    <row r="3" spans="1:18" ht="21.6" customHeight="1">
      <c r="A3" t="s">
        <v>298</v>
      </c>
      <c r="B3" s="39">
        <f>COVER!E74</f>
        <v>0</v>
      </c>
    </row>
    <row r="4" spans="1:18" ht="21" customHeight="1">
      <c r="A4" t="s">
        <v>299</v>
      </c>
      <c r="B4" s="39">
        <f>COVER!F74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Mandiri&amp;Kelompok'!O8+'Rubrik Kerja Mandiri&amp;Kelompok'!O9+'Rubrik Kerja Mandiri&amp;Kelompok'!O10)/(3*4))*0.2)+((('Rubrik Kerja Mandiri&amp;Kelompok'!O23+'Rubrik Kerja Mandiri&amp;Kelompok'!O24+'Rubrik Kerja Mandiri&amp;Kelompok'!O25+'Rubrik Kerja Mandiri&amp;Kelompok'!O26+'Rubrik Kerja Mandiri&amp;Kelompok'!O27+'Rubrik Kerja Mandiri&amp;Kelompok'!O28+'Rubrik Kerja Mandiri&amp;Kelompok'!O29+'Rubrik Kerja Mandiri&amp;Kelompok'!O30)/(8*4))*0.5)+((('Rubrik Kerja Mandiri&amp;Kelompok'!O39+'Rubrik Kerja Mandiri&amp;Kelompok'!O40+'Rubrik Kerja Mandiri&amp;Kelompok'!O41)/(3*4))*0.3))*100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Pembekalan'!K8</f>
        <v>0</v>
      </c>
      <c r="E9" s="4">
        <v>0.1</v>
      </c>
      <c r="F9" s="8">
        <f>(('Rubrik Proposal Kegiatan'!O8+'Rubrik Proposal Kegiatan'!O9+'Rubrik Proposal Kegiatan'!O10+'Rubrik Proposal Kegiatan'!O11)/(4*4))*100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Mandiri&amp;Kelompok'!O11+'Rubrik Kerja Mandiri&amp;Kelompok'!O12+'Rubrik Kerja Mandiri&amp;Kelompok'!O13+'Rubrik Kerja Mandiri&amp;Kelompok'!O14)/(4*4))*100</f>
        <v>0</v>
      </c>
      <c r="I10" s="4">
        <v>0.05</v>
      </c>
      <c r="J10" s="8">
        <f>(('Rubrik Log Book Kegiatan'!O8+'Rubrik Log Book Kegiatan'!O9+'Rubrik Log Book Kegiatan'!O10+'Rubrik Log Book Kegiatan'!O11+'Rubrik Log Book Kegiatan'!O12+'Rubrik Log Book Kegiatan'!O13)/(6*4))*100</f>
        <v>0</v>
      </c>
      <c r="K10" s="1"/>
      <c r="L10" s="1"/>
      <c r="M10" s="1"/>
      <c r="N10" s="1"/>
      <c r="O10" s="4">
        <v>0.25</v>
      </c>
      <c r="P10" s="8">
        <f>(('Rubrik Laporan Akhir'!O8+'Rubrik Laporan Akhir'!O9+'Rubrik Laporan Akhir'!O10+'Rubrik Laporan Akhir'!O11+'Rubrik Laporan Akhir'!O12+'Rubrik Laporan Akhir'!O13)/(6*4))*100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Mandiri&amp;Kelompok'!O42+'Rubrik Kerja Mandiri&amp;Kelompok'!O43+'Rubrik Kerja Mandiri&amp;Kelompok'!O44+'Rubrik Kerja Mandiri&amp;Kelompok'!O45+'Rubrik Kerja Mandiri&amp;Kelompok'!O46)/(5*4))*100</f>
        <v>0</v>
      </c>
      <c r="I11" s="4">
        <v>0.05</v>
      </c>
      <c r="J11" s="8">
        <f>(('Rubrik Log Book Kegiatan'!O14+'Rubrik Log Book Kegiatan'!O15+'Rubrik Log Book Kegiatan'!O16+'Rubrik Log Book Kegiatan'!O17)/(4*4))*100</f>
        <v>0</v>
      </c>
      <c r="K11" s="4">
        <v>0.05</v>
      </c>
      <c r="L11" s="8">
        <f>(('Rubrik Video Kegiatan'!O8+'Rubrik Video Kegiatan'!O9+'Rubrik Video Kegiatan'!O10+'Rubrik Video Kegiatan'!O11+'Rubrik Video Kegiatan'!O12)/(5*4))*100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Mandiri&amp;Kelompok'!O47+'Rubrik Kerja Mandiri&amp;Kelompok'!O48+'Rubrik Kerja Mandiri&amp;Kelompok'!O49)/(3*4))*100</f>
        <v>0</v>
      </c>
      <c r="I12" s="1"/>
      <c r="J12" s="1"/>
      <c r="K12" s="1"/>
      <c r="L12" s="1"/>
      <c r="M12" s="4">
        <v>0.05</v>
      </c>
      <c r="N12" s="8">
        <f>(('Rubrik Presentasi dan Diskusi'!O8+'Rubrik Presentasi dan Diskusi'!O9+'Rubrik Presentasi dan Diskusi'!O10+'Rubrik Presentasi dan Diskusi'!O11+'Rubrik Presentasi dan Diskusi'!O12+'Rubrik Presentasi dan Diskusi'!O13+'Rubrik Presentasi dan Diskusi'!O14+'Rubrik Presentasi dan Diskusi'!O15)/(8*4))*100</f>
        <v>0</v>
      </c>
      <c r="O12" s="4">
        <v>0.05</v>
      </c>
      <c r="P12" s="9">
        <f>(('Rubrik Laporan Akhir'!O14+'Rubrik Laporan Akhir'!O15+'Rubrik Laporan Akhir'!O16)/(3*4))*100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0iGSNh+MqP3S7EKzmf2/Cou6IhGTgXO5kX2nqJr1t/EvPiauVs7hq4DuWP789r4OzemLTsgeptqhdzzAM4kJLA==" saltValue="OyuBuOV/fdNMNeBce18Acg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76C49-5B05-44A5-9FE6-3520DBBD149B}">
  <sheetPr codeName="Sheet18"/>
  <dimension ref="A1:R12"/>
  <sheetViews>
    <sheetView topLeftCell="B1" zoomScaleNormal="100"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COVER!C75</f>
        <v>0</v>
      </c>
    </row>
    <row r="2" spans="1:18" ht="21.6" customHeight="1">
      <c r="A2" t="s">
        <v>297</v>
      </c>
      <c r="B2" s="39">
        <f>COVER!B75</f>
        <v>0</v>
      </c>
    </row>
    <row r="3" spans="1:18" ht="21.6" customHeight="1">
      <c r="A3" t="s">
        <v>298</v>
      </c>
      <c r="B3" s="39">
        <f>COVER!E75</f>
        <v>0</v>
      </c>
    </row>
    <row r="4" spans="1:18" ht="21" customHeight="1">
      <c r="A4" t="s">
        <v>299</v>
      </c>
      <c r="B4" s="39">
        <f>COVER!F75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Mandiri&amp;Kelompok'!P8+'Rubrik Kerja Mandiri&amp;Kelompok'!P9+'Rubrik Kerja Mandiri&amp;Kelompok'!P10)/(3*4))*0.2)+((('Rubrik Kerja Mandiri&amp;Kelompok'!P23+'Rubrik Kerja Mandiri&amp;Kelompok'!P24+'Rubrik Kerja Mandiri&amp;Kelompok'!P25+'Rubrik Kerja Mandiri&amp;Kelompok'!P26+'Rubrik Kerja Mandiri&amp;Kelompok'!P27+'Rubrik Kerja Mandiri&amp;Kelompok'!P28+'Rubrik Kerja Mandiri&amp;Kelompok'!P29+'Rubrik Kerja Mandiri&amp;Kelompok'!P30)/(8*4))*0.5)+((('Rubrik Kerja Mandiri&amp;Kelompok'!P39+'Rubrik Kerja Mandiri&amp;Kelompok'!P40+'Rubrik Kerja Mandiri&amp;Kelompok'!P41)/(3*4))*0.3))*100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Pembekalan'!L8</f>
        <v>0</v>
      </c>
      <c r="E9" s="4">
        <v>0.1</v>
      </c>
      <c r="F9" s="8">
        <f>(('Rubrik Proposal Kegiatan'!P8+'Rubrik Proposal Kegiatan'!P9+'Rubrik Proposal Kegiatan'!P10+'Rubrik Proposal Kegiatan'!P11)/(4*4))*100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Mandiri&amp;Kelompok'!P11+'Rubrik Kerja Mandiri&amp;Kelompok'!P12+'Rubrik Kerja Mandiri&amp;Kelompok'!P13+'Rubrik Kerja Mandiri&amp;Kelompok'!P14)/(4*4))*100</f>
        <v>0</v>
      </c>
      <c r="I10" s="4">
        <v>0.05</v>
      </c>
      <c r="J10" s="8">
        <f>(('Rubrik Log Book Kegiatan'!P8+'Rubrik Log Book Kegiatan'!P9+'Rubrik Log Book Kegiatan'!P10+'Rubrik Log Book Kegiatan'!P11+'Rubrik Log Book Kegiatan'!P12+'Rubrik Log Book Kegiatan'!P13)/(6*4))*100</f>
        <v>0</v>
      </c>
      <c r="K10" s="1"/>
      <c r="L10" s="1"/>
      <c r="M10" s="1"/>
      <c r="N10" s="1"/>
      <c r="O10" s="4">
        <v>0.25</v>
      </c>
      <c r="P10" s="8">
        <f>(('Rubrik Laporan Akhir'!P8+'Rubrik Laporan Akhir'!P9+'Rubrik Laporan Akhir'!P10+'Rubrik Laporan Akhir'!P11+'Rubrik Laporan Akhir'!P12+'Rubrik Laporan Akhir'!P13)/(6*4))*100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Mandiri&amp;Kelompok'!P42+'Rubrik Kerja Mandiri&amp;Kelompok'!P43+'Rubrik Kerja Mandiri&amp;Kelompok'!P44+'Rubrik Kerja Mandiri&amp;Kelompok'!P45+'Rubrik Kerja Mandiri&amp;Kelompok'!P46)/(5*4))*100</f>
        <v>0</v>
      </c>
      <c r="I11" s="4">
        <v>0.05</v>
      </c>
      <c r="J11" s="8">
        <f>(('Rubrik Log Book Kegiatan'!P14+'Rubrik Log Book Kegiatan'!P15+'Rubrik Log Book Kegiatan'!P16+'Rubrik Log Book Kegiatan'!P17)/(4*4))*100</f>
        <v>0</v>
      </c>
      <c r="K11" s="4">
        <v>0.05</v>
      </c>
      <c r="L11" s="8">
        <f>(('Rubrik Video Kegiatan'!P8+'Rubrik Video Kegiatan'!P9+'Rubrik Video Kegiatan'!P10+'Rubrik Video Kegiatan'!P11+'Rubrik Video Kegiatan'!P12)/(5*4))*100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Mandiri&amp;Kelompok'!P47+'Rubrik Kerja Mandiri&amp;Kelompok'!P48+'Rubrik Kerja Mandiri&amp;Kelompok'!P49)/(3*4))*100</f>
        <v>0</v>
      </c>
      <c r="I12" s="1"/>
      <c r="J12" s="1"/>
      <c r="K12" s="1"/>
      <c r="L12" s="1"/>
      <c r="M12" s="4">
        <v>0.05</v>
      </c>
      <c r="N12" s="8">
        <f>(('Rubrik Presentasi dan Diskusi'!P8+'Rubrik Presentasi dan Diskusi'!P9+'Rubrik Presentasi dan Diskusi'!P10+'Rubrik Presentasi dan Diskusi'!P11+'Rubrik Presentasi dan Diskusi'!P12+'Rubrik Presentasi dan Diskusi'!P13+'Rubrik Presentasi dan Diskusi'!P14+'Rubrik Presentasi dan Diskusi'!P15)/(8*4))*100</f>
        <v>0</v>
      </c>
      <c r="O12" s="4">
        <v>0.05</v>
      </c>
      <c r="P12" s="9">
        <f>(('Rubrik Laporan Akhir'!P14+'Rubrik Laporan Akhir'!P15+'Rubrik Laporan Akhir'!P16)/(3*4))*100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alf6QqoBqKuRp/f//REOLTnhtzJ7T7/moQqMeJIHVKOswWtFq7/AlkDqzEFTkm/at0DYm44pomiRi1uP63nhQg==" saltValue="pOHF+WBAWCMp+f0To5inmA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4CB10-7E98-43E3-BD80-6E5DA90BF1AC}">
  <sheetPr codeName="Sheet19"/>
  <dimension ref="A1:R12"/>
  <sheetViews>
    <sheetView topLeftCell="B1" zoomScaleNormal="100"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COVER!C76</f>
        <v>0</v>
      </c>
    </row>
    <row r="2" spans="1:18" ht="21.6" customHeight="1">
      <c r="A2" t="s">
        <v>297</v>
      </c>
      <c r="B2" s="39">
        <f>COVER!B76</f>
        <v>0</v>
      </c>
    </row>
    <row r="3" spans="1:18" ht="21.6" customHeight="1">
      <c r="A3" t="s">
        <v>298</v>
      </c>
      <c r="B3" s="39">
        <f>COVER!E76</f>
        <v>0</v>
      </c>
    </row>
    <row r="4" spans="1:18" ht="21" customHeight="1">
      <c r="A4" t="s">
        <v>299</v>
      </c>
      <c r="B4" s="39">
        <f>COVER!F76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Mandiri&amp;Kelompok'!Q8+'Rubrik Kerja Mandiri&amp;Kelompok'!Q9+'Rubrik Kerja Mandiri&amp;Kelompok'!Q10)/(3*4))*0.2)+((('Rubrik Kerja Mandiri&amp;Kelompok'!Q23+'Rubrik Kerja Mandiri&amp;Kelompok'!Q24+'Rubrik Kerja Mandiri&amp;Kelompok'!Q25+'Rubrik Kerja Mandiri&amp;Kelompok'!Q26+'Rubrik Kerja Mandiri&amp;Kelompok'!Q27+'Rubrik Kerja Mandiri&amp;Kelompok'!Q28+'Rubrik Kerja Mandiri&amp;Kelompok'!Q29+'Rubrik Kerja Mandiri&amp;Kelompok'!Q30)/(8*4))*0.5)+((('Rubrik Kerja Mandiri&amp;Kelompok'!Q39+'Rubrik Kerja Mandiri&amp;Kelompok'!Q40+'Rubrik Kerja Mandiri&amp;Kelompok'!Q41)/(3*4))*0.3))*100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Pembekalan'!M8</f>
        <v>0</v>
      </c>
      <c r="E9" s="4">
        <v>0.1</v>
      </c>
      <c r="F9" s="8">
        <f>(('Rubrik Proposal Kegiatan'!Q8+'Rubrik Proposal Kegiatan'!Q9+'Rubrik Proposal Kegiatan'!Q10+'Rubrik Proposal Kegiatan'!Q11)/(4*4))*100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Mandiri&amp;Kelompok'!Q11+'Rubrik Kerja Mandiri&amp;Kelompok'!Q12+'Rubrik Kerja Mandiri&amp;Kelompok'!Q13+'Rubrik Kerja Mandiri&amp;Kelompok'!Q14)/(4*4))*100</f>
        <v>0</v>
      </c>
      <c r="I10" s="4">
        <v>0.05</v>
      </c>
      <c r="J10" s="8">
        <f>(('Rubrik Log Book Kegiatan'!Q8+'Rubrik Log Book Kegiatan'!Q9+'Rubrik Log Book Kegiatan'!Q10+'Rubrik Log Book Kegiatan'!Q11+'Rubrik Log Book Kegiatan'!Q12+'Rubrik Log Book Kegiatan'!Q13)/(6*4))*100</f>
        <v>0</v>
      </c>
      <c r="K10" s="1"/>
      <c r="L10" s="1"/>
      <c r="M10" s="1"/>
      <c r="N10" s="1"/>
      <c r="O10" s="4">
        <v>0.25</v>
      </c>
      <c r="P10" s="8">
        <f>(('Rubrik Laporan Akhir'!Q8+'Rubrik Laporan Akhir'!Q9+'Rubrik Laporan Akhir'!Q10+'Rubrik Laporan Akhir'!Q11+'Rubrik Laporan Akhir'!Q12+'Rubrik Laporan Akhir'!Q13)/(6*4))*100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Mandiri&amp;Kelompok'!Q42+'Rubrik Kerja Mandiri&amp;Kelompok'!Q43+'Rubrik Kerja Mandiri&amp;Kelompok'!Q44+'Rubrik Kerja Mandiri&amp;Kelompok'!Q45+'Rubrik Kerja Mandiri&amp;Kelompok'!Q46)/(5*4))*100</f>
        <v>0</v>
      </c>
      <c r="I11" s="4">
        <v>0.05</v>
      </c>
      <c r="J11" s="8">
        <f>(('Rubrik Log Book Kegiatan'!Q14+'Rubrik Log Book Kegiatan'!Q15+'Rubrik Log Book Kegiatan'!Q16+'Rubrik Log Book Kegiatan'!Q17)/(4*4))*100</f>
        <v>0</v>
      </c>
      <c r="K11" s="4">
        <v>0.05</v>
      </c>
      <c r="L11" s="8">
        <f>(('Rubrik Video Kegiatan'!Q8+'Rubrik Video Kegiatan'!Q9+'Rubrik Video Kegiatan'!Q10+'Rubrik Video Kegiatan'!Q11+'Rubrik Video Kegiatan'!Q12)/(5*4))*100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Mandiri&amp;Kelompok'!Q47+'Rubrik Kerja Mandiri&amp;Kelompok'!Q48+'Rubrik Kerja Mandiri&amp;Kelompok'!Q49)/(3*4))*100</f>
        <v>0</v>
      </c>
      <c r="I12" s="1"/>
      <c r="J12" s="1"/>
      <c r="K12" s="1"/>
      <c r="L12" s="1"/>
      <c r="M12" s="4">
        <v>0.05</v>
      </c>
      <c r="N12" s="8">
        <f>(('Rubrik Presentasi dan Diskusi'!Q8+'Rubrik Presentasi dan Diskusi'!Q9+'Rubrik Presentasi dan Diskusi'!Q10+'Rubrik Presentasi dan Diskusi'!Q11+'Rubrik Presentasi dan Diskusi'!Q12+'Rubrik Presentasi dan Diskusi'!Q13+'Rubrik Presentasi dan Diskusi'!Q14+'Rubrik Presentasi dan Diskusi'!Q15)/(8*4))*100</f>
        <v>0</v>
      </c>
      <c r="O12" s="4">
        <v>0.05</v>
      </c>
      <c r="P12" s="9">
        <f>(('Rubrik Laporan Akhir'!Q14+'Rubrik Laporan Akhir'!Q15+'Rubrik Laporan Akhir'!Q16)/(3*4))*100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T7JEaHqKmW1+Q5p9pe8W1zj3aZ6JcJxI79cHM6iaI93MauSNxbUGDauvMz9lvC0bd7FiBDuKTuFEQ1At4fajDQ==" saltValue="YQg+ds7Ph1a0M97F2WAfug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B5D50-B1A5-4D87-86E8-037880B255BF}">
  <sheetPr codeName="Sheet2">
    <tabColor rgb="FFFFFF00"/>
  </sheetPr>
  <dimension ref="A1:AC8"/>
  <sheetViews>
    <sheetView workbookViewId="0">
      <selection activeCell="D9" sqref="D9"/>
    </sheetView>
  </sheetViews>
  <sheetFormatPr defaultColWidth="9.88671875" defaultRowHeight="14.4"/>
  <cols>
    <col min="1" max="1" width="11.109375" customWidth="1"/>
    <col min="2" max="2" width="23.6640625" customWidth="1"/>
    <col min="3" max="29" width="4.6640625" customWidth="1"/>
  </cols>
  <sheetData>
    <row r="1" spans="1:29" ht="15.6">
      <c r="A1" s="59" t="s">
        <v>321</v>
      </c>
      <c r="B1" s="59"/>
    </row>
    <row r="3" spans="1:29">
      <c r="A3" t="s">
        <v>36</v>
      </c>
    </row>
    <row r="5" spans="1:29" ht="15.6">
      <c r="A5" s="60" t="s">
        <v>37</v>
      </c>
      <c r="B5" s="61" t="s">
        <v>324</v>
      </c>
      <c r="C5" s="64" t="s">
        <v>323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</row>
    <row r="6" spans="1:29" ht="15.6">
      <c r="A6" s="60"/>
      <c r="B6" s="62"/>
      <c r="C6" s="17">
        <v>1</v>
      </c>
      <c r="D6" s="17">
        <v>2</v>
      </c>
      <c r="E6" s="17">
        <v>3</v>
      </c>
      <c r="F6" s="17">
        <v>4</v>
      </c>
      <c r="G6" s="17">
        <v>5</v>
      </c>
      <c r="H6" s="17">
        <v>6</v>
      </c>
      <c r="I6" s="17">
        <v>7</v>
      </c>
      <c r="J6" s="17">
        <v>8</v>
      </c>
      <c r="K6" s="17">
        <v>9</v>
      </c>
      <c r="L6" s="17">
        <v>10</v>
      </c>
      <c r="M6" s="17">
        <v>11</v>
      </c>
      <c r="N6" s="17">
        <v>12</v>
      </c>
      <c r="O6" s="17">
        <v>13</v>
      </c>
      <c r="P6" s="17">
        <v>14</v>
      </c>
      <c r="Q6" s="17">
        <v>15</v>
      </c>
      <c r="R6" s="17">
        <v>16</v>
      </c>
      <c r="S6" s="17">
        <v>17</v>
      </c>
      <c r="T6" s="17">
        <v>18</v>
      </c>
      <c r="U6" s="17">
        <v>19</v>
      </c>
      <c r="V6" s="17">
        <v>20</v>
      </c>
      <c r="W6" s="17">
        <v>21</v>
      </c>
      <c r="X6" s="17">
        <v>22</v>
      </c>
      <c r="Y6" s="17">
        <v>23</v>
      </c>
      <c r="Z6" s="17">
        <v>24</v>
      </c>
      <c r="AA6" s="17">
        <v>25</v>
      </c>
      <c r="AB6" s="17">
        <v>26</v>
      </c>
      <c r="AC6" s="17">
        <v>27</v>
      </c>
    </row>
    <row r="7" spans="1:29" ht="15.6">
      <c r="A7" s="60"/>
      <c r="B7" s="63"/>
      <c r="C7" s="18" t="str">
        <f>COVER!D66</f>
        <v>BS</v>
      </c>
      <c r="D7" s="18" t="str">
        <f>COVER!D67</f>
        <v>AS</v>
      </c>
      <c r="E7" s="18">
        <f>COVER!D68</f>
        <v>0</v>
      </c>
      <c r="F7" s="18">
        <f>COVER!D69</f>
        <v>0</v>
      </c>
      <c r="G7" s="18">
        <f>COVER!D70</f>
        <v>0</v>
      </c>
      <c r="H7" s="18">
        <f>COVER!D71</f>
        <v>0</v>
      </c>
      <c r="I7" s="18">
        <f>COVER!D72</f>
        <v>0</v>
      </c>
      <c r="J7" s="18">
        <f>COVER!D73</f>
        <v>0</v>
      </c>
      <c r="K7" s="18">
        <f>COVER!D74</f>
        <v>0</v>
      </c>
      <c r="L7" s="18">
        <f>COVER!D75</f>
        <v>0</v>
      </c>
      <c r="M7" s="18">
        <f>COVER!D76</f>
        <v>0</v>
      </c>
      <c r="N7" s="18">
        <f>COVER!D77</f>
        <v>0</v>
      </c>
      <c r="O7" s="18">
        <f>COVER!D78</f>
        <v>0</v>
      </c>
      <c r="P7" s="18">
        <f>COVER!D79</f>
        <v>0</v>
      </c>
      <c r="Q7" s="18">
        <f>COVER!D80</f>
        <v>0</v>
      </c>
      <c r="R7" s="18">
        <f>COVER!D81</f>
        <v>0</v>
      </c>
      <c r="S7" s="18">
        <f>COVER!D82</f>
        <v>0</v>
      </c>
      <c r="T7" s="18">
        <f>COVER!D83</f>
        <v>0</v>
      </c>
      <c r="U7" s="18">
        <f>COVER!D84</f>
        <v>0</v>
      </c>
      <c r="V7" s="18">
        <f>COVER!D85</f>
        <v>0</v>
      </c>
      <c r="W7" s="18">
        <f>COVER!D86</f>
        <v>0</v>
      </c>
      <c r="X7" s="18">
        <f>COVER!D87</f>
        <v>0</v>
      </c>
      <c r="Y7" s="18">
        <f>COVER!D88</f>
        <v>0</v>
      </c>
      <c r="Z7" s="18">
        <f>COVER!D89</f>
        <v>0</v>
      </c>
      <c r="AA7" s="18">
        <f>COVER!D90</f>
        <v>0</v>
      </c>
      <c r="AB7" s="18">
        <f>COVER!D91</f>
        <v>0</v>
      </c>
      <c r="AC7" s="18">
        <f>COVER!D92</f>
        <v>0</v>
      </c>
    </row>
    <row r="8" spans="1:29" ht="47.4" customHeight="1">
      <c r="A8" s="14">
        <v>2</v>
      </c>
      <c r="B8" s="15" t="s">
        <v>325</v>
      </c>
      <c r="C8" s="41">
        <v>85</v>
      </c>
      <c r="D8" s="41">
        <v>85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</row>
  </sheetData>
  <sheetProtection selectLockedCells="1" selectUnlockedCells="1"/>
  <protectedRanges>
    <protectedRange algorithmName="SHA-512" hashValue="AKEUsC6ndmppvBMtc5s442ucup7qsTUuaUew9Ilbo0LPWjqTcvYnc7zaqPxB88614zbBZ+q8t7uyl0tulTYlRw==" saltValue="dFYBLnEdzX8YLPfxI8UMhw==" spinCount="100000" sqref="C8:AC8" name="Range1"/>
  </protectedRanges>
  <mergeCells count="4">
    <mergeCell ref="A1:B1"/>
    <mergeCell ref="A5:A7"/>
    <mergeCell ref="B5:B7"/>
    <mergeCell ref="C5:AC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75627-8607-43A8-B2E0-DDE4505E787A}">
  <sheetPr codeName="Sheet20"/>
  <dimension ref="A1:R12"/>
  <sheetViews>
    <sheetView topLeftCell="B1" zoomScaleNormal="100"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COVER!C77</f>
        <v>0</v>
      </c>
    </row>
    <row r="2" spans="1:18" ht="21.6" customHeight="1">
      <c r="A2" t="s">
        <v>297</v>
      </c>
      <c r="B2" s="39">
        <f>COVER!B77</f>
        <v>0</v>
      </c>
    </row>
    <row r="3" spans="1:18" ht="21.6" customHeight="1">
      <c r="A3" t="s">
        <v>298</v>
      </c>
      <c r="B3" s="39">
        <f>COVER!E77</f>
        <v>0</v>
      </c>
    </row>
    <row r="4" spans="1:18" ht="21" customHeight="1">
      <c r="A4" t="s">
        <v>299</v>
      </c>
      <c r="B4" s="39">
        <f>COVER!F77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Mandiri&amp;Kelompok'!R8+'Rubrik Kerja Mandiri&amp;Kelompok'!R9+'Rubrik Kerja Mandiri&amp;Kelompok'!R10)/(3*4))*0.2)+((('Rubrik Kerja Mandiri&amp;Kelompok'!R23+'Rubrik Kerja Mandiri&amp;Kelompok'!R24+'Rubrik Kerja Mandiri&amp;Kelompok'!R25+'Rubrik Kerja Mandiri&amp;Kelompok'!R26+'Rubrik Kerja Mandiri&amp;Kelompok'!R27+'Rubrik Kerja Mandiri&amp;Kelompok'!R28+'Rubrik Kerja Mandiri&amp;Kelompok'!R29+'Rubrik Kerja Mandiri&amp;Kelompok'!R30)/(8*4))*0.5)+((('Rubrik Kerja Mandiri&amp;Kelompok'!R39+'Rubrik Kerja Mandiri&amp;Kelompok'!R40+'Rubrik Kerja Mandiri&amp;Kelompok'!R41)/(3*4))*0.3))*100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Pembekalan'!N8</f>
        <v>0</v>
      </c>
      <c r="E9" s="4">
        <v>0.1</v>
      </c>
      <c r="F9" s="8">
        <f>(('Rubrik Proposal Kegiatan'!R8+'Rubrik Proposal Kegiatan'!R9+'Rubrik Proposal Kegiatan'!R10+'Rubrik Proposal Kegiatan'!R11)/(4*4))*100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Mandiri&amp;Kelompok'!R11+'Rubrik Kerja Mandiri&amp;Kelompok'!R12+'Rubrik Kerja Mandiri&amp;Kelompok'!R13+'Rubrik Kerja Mandiri&amp;Kelompok'!R14)/(4*4))*100</f>
        <v>0</v>
      </c>
      <c r="I10" s="4">
        <v>0.05</v>
      </c>
      <c r="J10" s="8">
        <f>(('Rubrik Log Book Kegiatan'!R8+'Rubrik Log Book Kegiatan'!R9+'Rubrik Log Book Kegiatan'!R10+'Rubrik Log Book Kegiatan'!R11+'Rubrik Log Book Kegiatan'!R12+'Rubrik Log Book Kegiatan'!R13)/(6*4))*100</f>
        <v>0</v>
      </c>
      <c r="K10" s="1"/>
      <c r="L10" s="1"/>
      <c r="M10" s="1"/>
      <c r="N10" s="1"/>
      <c r="O10" s="4">
        <v>0.25</v>
      </c>
      <c r="P10" s="8">
        <f>(('Rubrik Laporan Akhir'!R8+'Rubrik Laporan Akhir'!R9+'Rubrik Laporan Akhir'!R10+'Rubrik Laporan Akhir'!R11+'Rubrik Laporan Akhir'!R12+'Rubrik Laporan Akhir'!R13)/(6*4))*100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Mandiri&amp;Kelompok'!R42+'Rubrik Kerja Mandiri&amp;Kelompok'!R43+'Rubrik Kerja Mandiri&amp;Kelompok'!R44+'Rubrik Kerja Mandiri&amp;Kelompok'!R45+'Rubrik Kerja Mandiri&amp;Kelompok'!R46)/(5*4))*100</f>
        <v>0</v>
      </c>
      <c r="I11" s="4">
        <v>0.05</v>
      </c>
      <c r="J11" s="8">
        <f>(('Rubrik Log Book Kegiatan'!R14+'Rubrik Log Book Kegiatan'!R15+'Rubrik Log Book Kegiatan'!R16+'Rubrik Log Book Kegiatan'!R17)/(4*4))*100</f>
        <v>0</v>
      </c>
      <c r="K11" s="4">
        <v>0.05</v>
      </c>
      <c r="L11" s="8">
        <f>(('Rubrik Video Kegiatan'!R8+'Rubrik Video Kegiatan'!R9+'Rubrik Video Kegiatan'!R10+'Rubrik Video Kegiatan'!R11+'Rubrik Video Kegiatan'!R12)/(5*4))*100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Mandiri&amp;Kelompok'!R47+'Rubrik Kerja Mandiri&amp;Kelompok'!R48+'Rubrik Kerja Mandiri&amp;Kelompok'!R49)/(3*4))*100</f>
        <v>0</v>
      </c>
      <c r="I12" s="1"/>
      <c r="J12" s="1"/>
      <c r="K12" s="1"/>
      <c r="L12" s="1"/>
      <c r="M12" s="4">
        <v>0.05</v>
      </c>
      <c r="N12" s="8">
        <f>(('Rubrik Presentasi dan Diskusi'!R8+'Rubrik Presentasi dan Diskusi'!R9+'Rubrik Presentasi dan Diskusi'!R10+'Rubrik Presentasi dan Diskusi'!R11+'Rubrik Presentasi dan Diskusi'!R12+'Rubrik Presentasi dan Diskusi'!R13+'Rubrik Presentasi dan Diskusi'!R14+'Rubrik Presentasi dan Diskusi'!R15)/(8*4))*100</f>
        <v>0</v>
      </c>
      <c r="O12" s="4">
        <v>0.05</v>
      </c>
      <c r="P12" s="9">
        <f>(('Rubrik Laporan Akhir'!R14+'Rubrik Laporan Akhir'!R15+'Rubrik Laporan Akhir'!R16)/(3*4))*100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yCuBPoB0Ww3Wse4OlPAFVKVrsku3s+hhFGwzyfyJf19Aey8+BUq9eYLRpfdfsMJDI12R9xT20ZQk3KvYhVl7Zw==" saltValue="HWm4yw0AjuslDBJUY1lQJg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5E3D3-F315-4FC8-A167-F0132C907FB0}">
  <sheetPr codeName="Sheet21"/>
  <dimension ref="A1:R12"/>
  <sheetViews>
    <sheetView topLeftCell="B1" zoomScaleNormal="100"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COVER!C78</f>
        <v>0</v>
      </c>
    </row>
    <row r="2" spans="1:18" ht="21.6" customHeight="1">
      <c r="A2" t="s">
        <v>297</v>
      </c>
      <c r="B2" s="39">
        <f>COVER!B78</f>
        <v>0</v>
      </c>
    </row>
    <row r="3" spans="1:18" ht="21.6" customHeight="1">
      <c r="A3" t="s">
        <v>298</v>
      </c>
      <c r="B3" s="39">
        <f>COVER!E78</f>
        <v>0</v>
      </c>
    </row>
    <row r="4" spans="1:18" ht="21" customHeight="1">
      <c r="A4" t="s">
        <v>299</v>
      </c>
      <c r="B4" s="39">
        <f>COVER!F78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Mandiri&amp;Kelompok'!S8+'Rubrik Kerja Mandiri&amp;Kelompok'!S9+'Rubrik Kerja Mandiri&amp;Kelompok'!S10)/(3*4))*0.2)+((('Rubrik Kerja Mandiri&amp;Kelompok'!S23+'Rubrik Kerja Mandiri&amp;Kelompok'!S24+'Rubrik Kerja Mandiri&amp;Kelompok'!S25+'Rubrik Kerja Mandiri&amp;Kelompok'!S26+'Rubrik Kerja Mandiri&amp;Kelompok'!S27+'Rubrik Kerja Mandiri&amp;Kelompok'!S28+'Rubrik Kerja Mandiri&amp;Kelompok'!S29+'Rubrik Kerja Mandiri&amp;Kelompok'!S30)/(8*4))*0.5)+((('Rubrik Kerja Mandiri&amp;Kelompok'!S39+'Rubrik Kerja Mandiri&amp;Kelompok'!S40+'Rubrik Kerja Mandiri&amp;Kelompok'!S41)/(3*4))*0.3))*100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Pembekalan'!O8</f>
        <v>0</v>
      </c>
      <c r="E9" s="4">
        <v>0.1</v>
      </c>
      <c r="F9" s="8">
        <f>(('Rubrik Proposal Kegiatan'!S8+'Rubrik Proposal Kegiatan'!S9+'Rubrik Proposal Kegiatan'!S10+'Rubrik Proposal Kegiatan'!S11)/(4*4))*100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Mandiri&amp;Kelompok'!S11+'Rubrik Kerja Mandiri&amp;Kelompok'!S12+'Rubrik Kerja Mandiri&amp;Kelompok'!S13+'Rubrik Kerja Mandiri&amp;Kelompok'!S14)/(4*4))*100</f>
        <v>0</v>
      </c>
      <c r="I10" s="4">
        <v>0.05</v>
      </c>
      <c r="J10" s="8">
        <f>(('Rubrik Log Book Kegiatan'!S8+'Rubrik Log Book Kegiatan'!S9+'Rubrik Log Book Kegiatan'!S10+'Rubrik Log Book Kegiatan'!S11+'Rubrik Log Book Kegiatan'!S12+'Rubrik Log Book Kegiatan'!S13)/(6*4))*100</f>
        <v>0</v>
      </c>
      <c r="K10" s="1"/>
      <c r="L10" s="1"/>
      <c r="M10" s="1"/>
      <c r="N10" s="1"/>
      <c r="O10" s="4">
        <v>0.25</v>
      </c>
      <c r="P10" s="8">
        <f>(('Rubrik Laporan Akhir'!S8+'Rubrik Laporan Akhir'!S9+'Rubrik Laporan Akhir'!S10+'Rubrik Laporan Akhir'!S11+'Rubrik Laporan Akhir'!S12+'Rubrik Laporan Akhir'!S13)/(6*4))*100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Mandiri&amp;Kelompok'!S42+'Rubrik Kerja Mandiri&amp;Kelompok'!S43+'Rubrik Kerja Mandiri&amp;Kelompok'!S44+'Rubrik Kerja Mandiri&amp;Kelompok'!S45+'Rubrik Kerja Mandiri&amp;Kelompok'!S46)/(5*4))*100</f>
        <v>0</v>
      </c>
      <c r="I11" s="4">
        <v>0.05</v>
      </c>
      <c r="J11" s="8">
        <f>(('Rubrik Log Book Kegiatan'!S14+'Rubrik Log Book Kegiatan'!S15+'Rubrik Log Book Kegiatan'!S16+'Rubrik Log Book Kegiatan'!S17)/(4*4))*100</f>
        <v>0</v>
      </c>
      <c r="K11" s="4">
        <v>0.05</v>
      </c>
      <c r="L11" s="8">
        <f>(('Rubrik Video Kegiatan'!S8+'Rubrik Video Kegiatan'!S9+'Rubrik Video Kegiatan'!S10+'Rubrik Video Kegiatan'!S11+'Rubrik Video Kegiatan'!S12)/(5*4))*100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Mandiri&amp;Kelompok'!S47+'Rubrik Kerja Mandiri&amp;Kelompok'!S48+'Rubrik Kerja Mandiri&amp;Kelompok'!S49)/(3*4))*100</f>
        <v>0</v>
      </c>
      <c r="I12" s="1"/>
      <c r="J12" s="1"/>
      <c r="K12" s="1"/>
      <c r="L12" s="1"/>
      <c r="M12" s="4">
        <v>0.05</v>
      </c>
      <c r="N12" s="8">
        <f>(('Rubrik Presentasi dan Diskusi'!S8+'Rubrik Presentasi dan Diskusi'!S9+'Rubrik Presentasi dan Diskusi'!S10+'Rubrik Presentasi dan Diskusi'!S11+'Rubrik Presentasi dan Diskusi'!S12+'Rubrik Presentasi dan Diskusi'!S13+'Rubrik Presentasi dan Diskusi'!S14+'Rubrik Presentasi dan Diskusi'!S15)/(8*4))*100</f>
        <v>0</v>
      </c>
      <c r="O12" s="4">
        <v>0.05</v>
      </c>
      <c r="P12" s="9">
        <f>(('Rubrik Laporan Akhir'!S14+'Rubrik Laporan Akhir'!S15+'Rubrik Laporan Akhir'!S16)/(3*4))*100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9KI7NqXmbspscYzSRHinbVNC0ZSWTrnx5Mh1Eftj+9E3NqQZVetsUrbOnIUPPIujJH956eYB3xffUEhFXdHpBg==" saltValue="xUwyxdzpq7qVlISKbqeJPg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2CAC3-9A0E-4F9D-94EE-727A6ABBEC45}">
  <sheetPr codeName="Sheet22"/>
  <dimension ref="A1:R12"/>
  <sheetViews>
    <sheetView topLeftCell="B1" zoomScaleNormal="100"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COVER!C79</f>
        <v>0</v>
      </c>
    </row>
    <row r="2" spans="1:18" ht="21.6" customHeight="1">
      <c r="A2" t="s">
        <v>297</v>
      </c>
      <c r="B2" s="39">
        <f>COVER!B79</f>
        <v>0</v>
      </c>
    </row>
    <row r="3" spans="1:18" ht="21.6" customHeight="1">
      <c r="A3" t="s">
        <v>298</v>
      </c>
      <c r="B3" s="39">
        <f>COVER!E79</f>
        <v>0</v>
      </c>
    </row>
    <row r="4" spans="1:18" ht="21" customHeight="1">
      <c r="A4" t="s">
        <v>299</v>
      </c>
      <c r="B4" s="39">
        <f>COVER!F79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Mandiri&amp;Kelompok'!T8+'Rubrik Kerja Mandiri&amp;Kelompok'!T9+'Rubrik Kerja Mandiri&amp;Kelompok'!T10)/(3*4))*0.2)+((('Rubrik Kerja Mandiri&amp;Kelompok'!T23+'Rubrik Kerja Mandiri&amp;Kelompok'!T24+'Rubrik Kerja Mandiri&amp;Kelompok'!T25+'Rubrik Kerja Mandiri&amp;Kelompok'!T26+'Rubrik Kerja Mandiri&amp;Kelompok'!T27+'Rubrik Kerja Mandiri&amp;Kelompok'!T28+'Rubrik Kerja Mandiri&amp;Kelompok'!T29+'Rubrik Kerja Mandiri&amp;Kelompok'!T30)/(8*4))*0.5)+((('Rubrik Kerja Mandiri&amp;Kelompok'!T39+'Rubrik Kerja Mandiri&amp;Kelompok'!T40+'Rubrik Kerja Mandiri&amp;Kelompok'!T41)/(3*4))*0.3))*100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Pembekalan'!P8</f>
        <v>0</v>
      </c>
      <c r="E9" s="4">
        <v>0.1</v>
      </c>
      <c r="F9" s="8">
        <f>(('Rubrik Proposal Kegiatan'!T8+'Rubrik Proposal Kegiatan'!T9+'Rubrik Proposal Kegiatan'!T10+'Rubrik Proposal Kegiatan'!T11)/(4*4))*100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Mandiri&amp;Kelompok'!T11+'Rubrik Kerja Mandiri&amp;Kelompok'!T12+'Rubrik Kerja Mandiri&amp;Kelompok'!T13+'Rubrik Kerja Mandiri&amp;Kelompok'!T14)/(4*4))*100</f>
        <v>0</v>
      </c>
      <c r="I10" s="4">
        <v>0.05</v>
      </c>
      <c r="J10" s="8">
        <f>(('Rubrik Log Book Kegiatan'!T8+'Rubrik Log Book Kegiatan'!T9+'Rubrik Log Book Kegiatan'!T10+'Rubrik Log Book Kegiatan'!T11+'Rubrik Log Book Kegiatan'!T12+'Rubrik Log Book Kegiatan'!T13)/(6*4))*100</f>
        <v>0</v>
      </c>
      <c r="K10" s="1"/>
      <c r="L10" s="1"/>
      <c r="M10" s="1"/>
      <c r="N10" s="1"/>
      <c r="O10" s="4">
        <v>0.25</v>
      </c>
      <c r="P10" s="8">
        <f>(('Rubrik Laporan Akhir'!T8+'Rubrik Laporan Akhir'!T9+'Rubrik Laporan Akhir'!T10+'Rubrik Laporan Akhir'!T11+'Rubrik Laporan Akhir'!T12+'Rubrik Laporan Akhir'!T13)/(6*4))*100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Mandiri&amp;Kelompok'!T42+'Rubrik Kerja Mandiri&amp;Kelompok'!T43+'Rubrik Kerja Mandiri&amp;Kelompok'!T44+'Rubrik Kerja Mandiri&amp;Kelompok'!T45+'Rubrik Kerja Mandiri&amp;Kelompok'!T46)/(5*4))*100</f>
        <v>0</v>
      </c>
      <c r="I11" s="4">
        <v>0.05</v>
      </c>
      <c r="J11" s="8">
        <f>(('Rubrik Log Book Kegiatan'!T14+'Rubrik Log Book Kegiatan'!T15+'Rubrik Log Book Kegiatan'!T16+'Rubrik Log Book Kegiatan'!T17)/(4*4))*100</f>
        <v>0</v>
      </c>
      <c r="K11" s="4">
        <v>0.05</v>
      </c>
      <c r="L11" s="8">
        <f>(('Rubrik Video Kegiatan'!T8+'Rubrik Video Kegiatan'!T9+'Rubrik Video Kegiatan'!T10+'Rubrik Video Kegiatan'!T11+'Rubrik Video Kegiatan'!T12)/(5*4))*100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Mandiri&amp;Kelompok'!T47+'Rubrik Kerja Mandiri&amp;Kelompok'!T48+'Rubrik Kerja Mandiri&amp;Kelompok'!T49)/(3*4))*100</f>
        <v>0</v>
      </c>
      <c r="I12" s="1"/>
      <c r="J12" s="1"/>
      <c r="K12" s="1"/>
      <c r="L12" s="1"/>
      <c r="M12" s="4">
        <v>0.05</v>
      </c>
      <c r="N12" s="8">
        <f>(('Rubrik Presentasi dan Diskusi'!T8+'Rubrik Presentasi dan Diskusi'!T9+'Rubrik Presentasi dan Diskusi'!T10+'Rubrik Presentasi dan Diskusi'!T11+'Rubrik Presentasi dan Diskusi'!T12+'Rubrik Presentasi dan Diskusi'!T13+'Rubrik Presentasi dan Diskusi'!T14+'Rubrik Presentasi dan Diskusi'!T15)/(8*4))*100</f>
        <v>0</v>
      </c>
      <c r="O12" s="4">
        <v>0.05</v>
      </c>
      <c r="P12" s="9">
        <f>(('Rubrik Laporan Akhir'!T14+'Rubrik Laporan Akhir'!T15+'Rubrik Laporan Akhir'!T16)/(3*4))*100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erqz2FbN6aZF8krGRjT8YBKS8JEOygJKueIdzfryoS8XleC0hY8jb4ojn+SUqWYvYIZinUo6ViUwBQ1dy6lxcw==" saltValue="99+I0zQY1iEba12oRflFDQ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D1287-E4ED-4B95-90A1-00F95EDBBAEF}">
  <sheetPr codeName="Sheet23"/>
  <dimension ref="A1:R12"/>
  <sheetViews>
    <sheetView topLeftCell="B1" zoomScaleNormal="100"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COVER!C80</f>
        <v>0</v>
      </c>
    </row>
    <row r="2" spans="1:18" ht="21.6" customHeight="1">
      <c r="A2" t="s">
        <v>297</v>
      </c>
      <c r="B2" s="39">
        <f>COVER!B80</f>
        <v>0</v>
      </c>
    </row>
    <row r="3" spans="1:18" ht="21.6" customHeight="1">
      <c r="A3" t="s">
        <v>298</v>
      </c>
      <c r="B3" s="39">
        <f>COVER!E80</f>
        <v>0</v>
      </c>
    </row>
    <row r="4" spans="1:18" ht="21" customHeight="1">
      <c r="A4" t="s">
        <v>299</v>
      </c>
      <c r="B4" s="39">
        <f>COVER!F80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Mandiri&amp;Kelompok'!U8+'Rubrik Kerja Mandiri&amp;Kelompok'!U9+'Rubrik Kerja Mandiri&amp;Kelompok'!U10)/(3*4))*0.2)+((('Rubrik Kerja Mandiri&amp;Kelompok'!U23+'Rubrik Kerja Mandiri&amp;Kelompok'!U24+'Rubrik Kerja Mandiri&amp;Kelompok'!U25+'Rubrik Kerja Mandiri&amp;Kelompok'!U26+'Rubrik Kerja Mandiri&amp;Kelompok'!U27+'Rubrik Kerja Mandiri&amp;Kelompok'!U28+'Rubrik Kerja Mandiri&amp;Kelompok'!U29+'Rubrik Kerja Mandiri&amp;Kelompok'!U30)/(8*4))*0.5)+((('Rubrik Kerja Mandiri&amp;Kelompok'!U39+'Rubrik Kerja Mandiri&amp;Kelompok'!U40+'Rubrik Kerja Mandiri&amp;Kelompok'!U41)/(3*4))*0.3))*100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Pembekalan'!Q8</f>
        <v>0</v>
      </c>
      <c r="E9" s="4">
        <v>0.1</v>
      </c>
      <c r="F9" s="8">
        <f>(('Rubrik Proposal Kegiatan'!U8+'Rubrik Proposal Kegiatan'!U9+'Rubrik Proposal Kegiatan'!U10+'Rubrik Proposal Kegiatan'!U11)/(4*4))*100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Mandiri&amp;Kelompok'!U11+'Rubrik Kerja Mandiri&amp;Kelompok'!U12+'Rubrik Kerja Mandiri&amp;Kelompok'!U13+'Rubrik Kerja Mandiri&amp;Kelompok'!U14)/(4*4))*100</f>
        <v>0</v>
      </c>
      <c r="I10" s="4">
        <v>0.05</v>
      </c>
      <c r="J10" s="8">
        <f>(('Rubrik Log Book Kegiatan'!U8+'Rubrik Log Book Kegiatan'!U9+'Rubrik Log Book Kegiatan'!U10+'Rubrik Log Book Kegiatan'!U11+'Rubrik Log Book Kegiatan'!U12+'Rubrik Log Book Kegiatan'!U13)/(6*4))*100</f>
        <v>0</v>
      </c>
      <c r="K10" s="1"/>
      <c r="L10" s="1"/>
      <c r="M10" s="1"/>
      <c r="N10" s="1"/>
      <c r="O10" s="4">
        <v>0.25</v>
      </c>
      <c r="P10" s="8">
        <f>(('Rubrik Laporan Akhir'!U8+'Rubrik Laporan Akhir'!U9+'Rubrik Laporan Akhir'!U10+'Rubrik Laporan Akhir'!U11+'Rubrik Laporan Akhir'!U12+'Rubrik Laporan Akhir'!U13)/(6*4))*100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Mandiri&amp;Kelompok'!U42+'Rubrik Kerja Mandiri&amp;Kelompok'!U43+'Rubrik Kerja Mandiri&amp;Kelompok'!U44+'Rubrik Kerja Mandiri&amp;Kelompok'!U45+'Rubrik Kerja Mandiri&amp;Kelompok'!U46)/(5*4))*100</f>
        <v>0</v>
      </c>
      <c r="I11" s="4">
        <v>0.05</v>
      </c>
      <c r="J11" s="8">
        <f>(('Rubrik Log Book Kegiatan'!U14+'Rubrik Log Book Kegiatan'!U15+'Rubrik Log Book Kegiatan'!U16+'Rubrik Log Book Kegiatan'!U17)/(4*4))*100</f>
        <v>0</v>
      </c>
      <c r="K11" s="4">
        <v>0.05</v>
      </c>
      <c r="L11" s="8">
        <f>(('Rubrik Video Kegiatan'!U8+'Rubrik Video Kegiatan'!U9+'Rubrik Video Kegiatan'!U10+'Rubrik Video Kegiatan'!U11+'Rubrik Video Kegiatan'!U12)/(5*4))*100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Mandiri&amp;Kelompok'!U47+'Rubrik Kerja Mandiri&amp;Kelompok'!U48+'Rubrik Kerja Mandiri&amp;Kelompok'!U49)/(3*4))*100</f>
        <v>0</v>
      </c>
      <c r="I12" s="1"/>
      <c r="J12" s="1"/>
      <c r="K12" s="1"/>
      <c r="L12" s="1"/>
      <c r="M12" s="4">
        <v>0.05</v>
      </c>
      <c r="N12" s="8">
        <f>(('Rubrik Presentasi dan Diskusi'!U8+'Rubrik Presentasi dan Diskusi'!U9+'Rubrik Presentasi dan Diskusi'!U10+'Rubrik Presentasi dan Diskusi'!U11+'Rubrik Presentasi dan Diskusi'!U12+'Rubrik Presentasi dan Diskusi'!U13+'Rubrik Presentasi dan Diskusi'!U14+'Rubrik Presentasi dan Diskusi'!U15)/(8*4))*100</f>
        <v>0</v>
      </c>
      <c r="O12" s="4">
        <v>0.05</v>
      </c>
      <c r="P12" s="9">
        <f>(('Rubrik Laporan Akhir'!U14+'Rubrik Laporan Akhir'!U15+'Rubrik Laporan Akhir'!U16)/(3*4))*100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/lt0qHMYJUI2lIjIHnP7GVditcearY3RbM7qtn6ZWkSkBOgLxnEI0n4j86BWR6HshE/l6ErS5P7iaCvONexerA==" saltValue="v/kOD7nEI+l6NqX9gQbyWA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9B24C-1617-491E-943E-97C578B5BD95}">
  <sheetPr codeName="Sheet24"/>
  <dimension ref="A1:R12"/>
  <sheetViews>
    <sheetView topLeftCell="B1" zoomScaleNormal="100"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COVER!C81</f>
        <v>0</v>
      </c>
    </row>
    <row r="2" spans="1:18" ht="21.6" customHeight="1">
      <c r="A2" t="s">
        <v>297</v>
      </c>
      <c r="B2" s="39">
        <f>COVER!B81</f>
        <v>0</v>
      </c>
    </row>
    <row r="3" spans="1:18" ht="21.6" customHeight="1">
      <c r="A3" t="s">
        <v>298</v>
      </c>
      <c r="B3" s="39">
        <f>COVER!E81</f>
        <v>0</v>
      </c>
    </row>
    <row r="4" spans="1:18" ht="21" customHeight="1">
      <c r="A4" t="s">
        <v>299</v>
      </c>
      <c r="B4" s="39">
        <f>COVER!F81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Mandiri&amp;Kelompok'!V8+'Rubrik Kerja Mandiri&amp;Kelompok'!V9+'Rubrik Kerja Mandiri&amp;Kelompok'!V10)/(3*4))*0.2)+((('Rubrik Kerja Mandiri&amp;Kelompok'!V23+'Rubrik Kerja Mandiri&amp;Kelompok'!V24+'Rubrik Kerja Mandiri&amp;Kelompok'!V25+'Rubrik Kerja Mandiri&amp;Kelompok'!V26+'Rubrik Kerja Mandiri&amp;Kelompok'!V27+'Rubrik Kerja Mandiri&amp;Kelompok'!V28+'Rubrik Kerja Mandiri&amp;Kelompok'!V29+'Rubrik Kerja Mandiri&amp;Kelompok'!V30)/(8*4))*0.5)+((('Rubrik Kerja Mandiri&amp;Kelompok'!V39+'Rubrik Kerja Mandiri&amp;Kelompok'!V40+'Rubrik Kerja Mandiri&amp;Kelompok'!V41)/(3*4))*0.3))*100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Pembekalan'!R8</f>
        <v>0</v>
      </c>
      <c r="E9" s="4">
        <v>0.1</v>
      </c>
      <c r="F9" s="8">
        <f>(('Rubrik Proposal Kegiatan'!V8+'Rubrik Proposal Kegiatan'!V9+'Rubrik Proposal Kegiatan'!V10+'Rubrik Proposal Kegiatan'!V11)/(4*4))*100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Mandiri&amp;Kelompok'!V11+'Rubrik Kerja Mandiri&amp;Kelompok'!V12+'Rubrik Kerja Mandiri&amp;Kelompok'!V13+'Rubrik Kerja Mandiri&amp;Kelompok'!V14)/(4*4))*100</f>
        <v>0</v>
      </c>
      <c r="I10" s="4">
        <v>0.05</v>
      </c>
      <c r="J10" s="8">
        <f>(('Rubrik Log Book Kegiatan'!V8+'Rubrik Log Book Kegiatan'!V9+'Rubrik Log Book Kegiatan'!V10+'Rubrik Log Book Kegiatan'!V11+'Rubrik Log Book Kegiatan'!V12+'Rubrik Log Book Kegiatan'!V13)/(6*4))*100</f>
        <v>0</v>
      </c>
      <c r="K10" s="1"/>
      <c r="L10" s="1"/>
      <c r="M10" s="1"/>
      <c r="N10" s="1"/>
      <c r="O10" s="4">
        <v>0.25</v>
      </c>
      <c r="P10" s="8">
        <f>(('Rubrik Laporan Akhir'!V8+'Rubrik Laporan Akhir'!V9+'Rubrik Laporan Akhir'!V10+'Rubrik Laporan Akhir'!V11+'Rubrik Laporan Akhir'!V12+'Rubrik Laporan Akhir'!V13)/(6*4))*100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Mandiri&amp;Kelompok'!V42+'Rubrik Kerja Mandiri&amp;Kelompok'!V43+'Rubrik Kerja Mandiri&amp;Kelompok'!V44+'Rubrik Kerja Mandiri&amp;Kelompok'!V45+'Rubrik Kerja Mandiri&amp;Kelompok'!V46)/(5*4))*100</f>
        <v>0</v>
      </c>
      <c r="I11" s="4">
        <v>0.05</v>
      </c>
      <c r="J11" s="8">
        <f>(('Rubrik Log Book Kegiatan'!V14+'Rubrik Log Book Kegiatan'!V15+'Rubrik Log Book Kegiatan'!V16+'Rubrik Log Book Kegiatan'!V17)/(4*4))*100</f>
        <v>0</v>
      </c>
      <c r="K11" s="4">
        <v>0.05</v>
      </c>
      <c r="L11" s="8">
        <f>(('Rubrik Video Kegiatan'!V8+'Rubrik Video Kegiatan'!V9+'Rubrik Video Kegiatan'!V10+'Rubrik Video Kegiatan'!V11+'Rubrik Video Kegiatan'!V12)/(5*4))*100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Mandiri&amp;Kelompok'!V47+'Rubrik Kerja Mandiri&amp;Kelompok'!V48+'Rubrik Kerja Mandiri&amp;Kelompok'!V49)/(3*4))*100</f>
        <v>0</v>
      </c>
      <c r="I12" s="1"/>
      <c r="J12" s="1"/>
      <c r="K12" s="1"/>
      <c r="L12" s="1"/>
      <c r="M12" s="4">
        <v>0.05</v>
      </c>
      <c r="N12" s="8">
        <f>(('Rubrik Presentasi dan Diskusi'!V8+'Rubrik Presentasi dan Diskusi'!V9+'Rubrik Presentasi dan Diskusi'!V10+'Rubrik Presentasi dan Diskusi'!V11+'Rubrik Presentasi dan Diskusi'!V12+'Rubrik Presentasi dan Diskusi'!V13+'Rubrik Presentasi dan Diskusi'!V14+'Rubrik Presentasi dan Diskusi'!V15)/(8*4))*100</f>
        <v>0</v>
      </c>
      <c r="O12" s="4">
        <v>0.05</v>
      </c>
      <c r="P12" s="9">
        <f>(('Rubrik Laporan Akhir'!V14+'Rubrik Laporan Akhir'!V15+'Rubrik Laporan Akhir'!V16)/(3*4))*100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rslv0K7CM9Xu34Et/2IHGLMo/x6LO+mTRmkjAXQZEX3FYO+s8rFIJk3mTtDyzkDY2Ymb3ufy80O2bEtLjRNOwQ==" saltValue="V3rSyneQsPaHvd16lFBd6w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0819F-9C6A-4A1D-9C49-19156472A1E0}">
  <sheetPr codeName="Sheet25"/>
  <dimension ref="A1:R12"/>
  <sheetViews>
    <sheetView topLeftCell="B1" zoomScaleNormal="100"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COVER!C82</f>
        <v>0</v>
      </c>
    </row>
    <row r="2" spans="1:18" ht="21.6" customHeight="1">
      <c r="A2" t="s">
        <v>297</v>
      </c>
      <c r="B2" s="39">
        <f>COVER!B82</f>
        <v>0</v>
      </c>
    </row>
    <row r="3" spans="1:18" ht="21.6" customHeight="1">
      <c r="A3" t="s">
        <v>298</v>
      </c>
      <c r="B3" s="39">
        <f>COVER!E82</f>
        <v>0</v>
      </c>
    </row>
    <row r="4" spans="1:18" ht="21" customHeight="1">
      <c r="A4" t="s">
        <v>299</v>
      </c>
      <c r="B4" s="39">
        <f>COVER!F82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Mandiri&amp;Kelompok'!W8+'Rubrik Kerja Mandiri&amp;Kelompok'!W9+'Rubrik Kerja Mandiri&amp;Kelompok'!W10)/(3*4))*0.2)+((('Rubrik Kerja Mandiri&amp;Kelompok'!W23+'Rubrik Kerja Mandiri&amp;Kelompok'!W24+'Rubrik Kerja Mandiri&amp;Kelompok'!W25+'Rubrik Kerja Mandiri&amp;Kelompok'!W26+'Rubrik Kerja Mandiri&amp;Kelompok'!W27+'Rubrik Kerja Mandiri&amp;Kelompok'!W28+'Rubrik Kerja Mandiri&amp;Kelompok'!W29+'Rubrik Kerja Mandiri&amp;Kelompok'!W30)/(8*4))*0.5)+((('Rubrik Kerja Mandiri&amp;Kelompok'!W39+'Rubrik Kerja Mandiri&amp;Kelompok'!W40+'Rubrik Kerja Mandiri&amp;Kelompok'!W41)/(3*4))*0.3))*100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Pembekalan'!S8</f>
        <v>0</v>
      </c>
      <c r="E9" s="4">
        <v>0.1</v>
      </c>
      <c r="F9" s="8">
        <f>(('Rubrik Proposal Kegiatan'!W8+'Rubrik Proposal Kegiatan'!W9+'Rubrik Proposal Kegiatan'!W10+'Rubrik Proposal Kegiatan'!W11)/(4*4))*100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Mandiri&amp;Kelompok'!W11+'Rubrik Kerja Mandiri&amp;Kelompok'!W12+'Rubrik Kerja Mandiri&amp;Kelompok'!W13+'Rubrik Kerja Mandiri&amp;Kelompok'!W14)/(4*4))*100</f>
        <v>0</v>
      </c>
      <c r="I10" s="4">
        <v>0.05</v>
      </c>
      <c r="J10" s="8">
        <f>(('Rubrik Log Book Kegiatan'!W8+'Rubrik Log Book Kegiatan'!W9+'Rubrik Log Book Kegiatan'!W10+'Rubrik Log Book Kegiatan'!W11+'Rubrik Log Book Kegiatan'!W12+'Rubrik Log Book Kegiatan'!W13)/(6*4))*100</f>
        <v>0</v>
      </c>
      <c r="K10" s="1"/>
      <c r="L10" s="1"/>
      <c r="M10" s="1"/>
      <c r="N10" s="1"/>
      <c r="O10" s="4">
        <v>0.25</v>
      </c>
      <c r="P10" s="8">
        <f>(('Rubrik Laporan Akhir'!W8+'Rubrik Laporan Akhir'!W9+'Rubrik Laporan Akhir'!W10+'Rubrik Laporan Akhir'!W11+'Rubrik Laporan Akhir'!W12+'Rubrik Laporan Akhir'!W13)/(6*4))*100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Mandiri&amp;Kelompok'!W42+'Rubrik Kerja Mandiri&amp;Kelompok'!W43+'Rubrik Kerja Mandiri&amp;Kelompok'!W44+'Rubrik Kerja Mandiri&amp;Kelompok'!W45+'Rubrik Kerja Mandiri&amp;Kelompok'!W46)/(5*4))*100</f>
        <v>0</v>
      </c>
      <c r="I11" s="4">
        <v>0.05</v>
      </c>
      <c r="J11" s="8">
        <f>(('Rubrik Log Book Kegiatan'!W14+'Rubrik Log Book Kegiatan'!W15+'Rubrik Log Book Kegiatan'!W16+'Rubrik Log Book Kegiatan'!W17)/(4*4))*100</f>
        <v>0</v>
      </c>
      <c r="K11" s="4">
        <v>0.05</v>
      </c>
      <c r="L11" s="8">
        <f>(('Rubrik Video Kegiatan'!W8+'Rubrik Video Kegiatan'!W9+'Rubrik Video Kegiatan'!W10+'Rubrik Video Kegiatan'!W11+'Rubrik Video Kegiatan'!W12)/(5*4))*100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Mandiri&amp;Kelompok'!W47+'Rubrik Kerja Mandiri&amp;Kelompok'!W48+'Rubrik Kerja Mandiri&amp;Kelompok'!W49)/(3*4))*100</f>
        <v>0</v>
      </c>
      <c r="I12" s="1"/>
      <c r="J12" s="1"/>
      <c r="K12" s="1"/>
      <c r="L12" s="1"/>
      <c r="M12" s="4">
        <v>0.05</v>
      </c>
      <c r="N12" s="8">
        <f>(('Rubrik Presentasi dan Diskusi'!W8+'Rubrik Presentasi dan Diskusi'!W9+'Rubrik Presentasi dan Diskusi'!W10+'Rubrik Presentasi dan Diskusi'!W11+'Rubrik Presentasi dan Diskusi'!W12+'Rubrik Presentasi dan Diskusi'!W13+'Rubrik Presentasi dan Diskusi'!W14+'Rubrik Presentasi dan Diskusi'!W15)/(8*4))*100</f>
        <v>0</v>
      </c>
      <c r="O12" s="4">
        <v>0.05</v>
      </c>
      <c r="P12" s="9">
        <f>(('Rubrik Laporan Akhir'!W14+'Rubrik Laporan Akhir'!W15+'Rubrik Laporan Akhir'!W16)/(3*4))*100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g77i6CZqlKez3fta95+YVBLUY0ps1xRCmyqG/JYHv6D6CiGe1jmJPNMlZ5MIHJadUOWhyV51sfwHvXbgK1HOtw==" saltValue="13zATqY3ZtvAEmSNir9gYQ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55BF-68F4-4704-BCEC-7960C86A82EC}">
  <sheetPr codeName="Sheet26"/>
  <dimension ref="A1:R12"/>
  <sheetViews>
    <sheetView topLeftCell="B1" zoomScaleNormal="100"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COVER!C83</f>
        <v>0</v>
      </c>
    </row>
    <row r="2" spans="1:18" ht="21.6" customHeight="1">
      <c r="A2" t="s">
        <v>297</v>
      </c>
      <c r="B2" s="39">
        <f>COVER!B83</f>
        <v>0</v>
      </c>
    </row>
    <row r="3" spans="1:18" ht="21.6" customHeight="1">
      <c r="A3" t="s">
        <v>298</v>
      </c>
      <c r="B3" s="39">
        <f>COVER!E83</f>
        <v>0</v>
      </c>
    </row>
    <row r="4" spans="1:18" ht="21" customHeight="1">
      <c r="A4" t="s">
        <v>299</v>
      </c>
      <c r="B4" s="39">
        <f>COVER!F83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Mandiri&amp;Kelompok'!X8+'Rubrik Kerja Mandiri&amp;Kelompok'!X9+'Rubrik Kerja Mandiri&amp;Kelompok'!X10)/(3*4))*0.2)+((('Rubrik Kerja Mandiri&amp;Kelompok'!X23+'Rubrik Kerja Mandiri&amp;Kelompok'!X24+'Rubrik Kerja Mandiri&amp;Kelompok'!X25+'Rubrik Kerja Mandiri&amp;Kelompok'!X26+'Rubrik Kerja Mandiri&amp;Kelompok'!X27+'Rubrik Kerja Mandiri&amp;Kelompok'!X28+'Rubrik Kerja Mandiri&amp;Kelompok'!X29+'Rubrik Kerja Mandiri&amp;Kelompok'!X30)/(8*4))*0.5)+((('Rubrik Kerja Mandiri&amp;Kelompok'!X39+'Rubrik Kerja Mandiri&amp;Kelompok'!X40+'Rubrik Kerja Mandiri&amp;Kelompok'!X41)/(3*4))*0.3))*100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Pembekalan'!T8</f>
        <v>0</v>
      </c>
      <c r="E9" s="4">
        <v>0.1</v>
      </c>
      <c r="F9" s="8">
        <f>(('Rubrik Proposal Kegiatan'!X8+'Rubrik Proposal Kegiatan'!X9+'Rubrik Proposal Kegiatan'!X10+'Rubrik Proposal Kegiatan'!X11)/(4*4))*100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Mandiri&amp;Kelompok'!X11+'Rubrik Kerja Mandiri&amp;Kelompok'!X12+'Rubrik Kerja Mandiri&amp;Kelompok'!X13+'Rubrik Kerja Mandiri&amp;Kelompok'!X14)/(4*4))*100</f>
        <v>0</v>
      </c>
      <c r="I10" s="4">
        <v>0.05</v>
      </c>
      <c r="J10" s="8">
        <f>(('Rubrik Log Book Kegiatan'!X8+'Rubrik Log Book Kegiatan'!X9+'Rubrik Log Book Kegiatan'!X10+'Rubrik Log Book Kegiatan'!X11+'Rubrik Log Book Kegiatan'!X12+'Rubrik Log Book Kegiatan'!X13)/(6*4))*100</f>
        <v>0</v>
      </c>
      <c r="K10" s="1"/>
      <c r="L10" s="1"/>
      <c r="M10" s="1"/>
      <c r="N10" s="1"/>
      <c r="O10" s="4">
        <v>0.25</v>
      </c>
      <c r="P10" s="8">
        <f>(('Rubrik Laporan Akhir'!X8+'Rubrik Laporan Akhir'!X9+'Rubrik Laporan Akhir'!X10+'Rubrik Laporan Akhir'!X11+'Rubrik Laporan Akhir'!X12+'Rubrik Laporan Akhir'!X13)/(6*4))*100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Mandiri&amp;Kelompok'!X42+'Rubrik Kerja Mandiri&amp;Kelompok'!X43+'Rubrik Kerja Mandiri&amp;Kelompok'!X44+'Rubrik Kerja Mandiri&amp;Kelompok'!X45+'Rubrik Kerja Mandiri&amp;Kelompok'!X46)/(5*4))*100</f>
        <v>0</v>
      </c>
      <c r="I11" s="4">
        <v>0.05</v>
      </c>
      <c r="J11" s="8">
        <f>(('Rubrik Log Book Kegiatan'!X14+'Rubrik Log Book Kegiatan'!X15+'Rubrik Log Book Kegiatan'!X16+'Rubrik Log Book Kegiatan'!X17)/(4*4))*100</f>
        <v>0</v>
      </c>
      <c r="K11" s="4">
        <v>0.05</v>
      </c>
      <c r="L11" s="8">
        <f>(('Rubrik Video Kegiatan'!X8+'Rubrik Video Kegiatan'!X9+'Rubrik Video Kegiatan'!X10+'Rubrik Video Kegiatan'!X11+'Rubrik Video Kegiatan'!X12)/(5*4))*100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Mandiri&amp;Kelompok'!X47+'Rubrik Kerja Mandiri&amp;Kelompok'!X48+'Rubrik Kerja Mandiri&amp;Kelompok'!X49)/(3*4))*100</f>
        <v>0</v>
      </c>
      <c r="I12" s="1"/>
      <c r="J12" s="1"/>
      <c r="K12" s="1"/>
      <c r="L12" s="1"/>
      <c r="M12" s="4">
        <v>0.05</v>
      </c>
      <c r="N12" s="8">
        <f>(('Rubrik Presentasi dan Diskusi'!X8+'Rubrik Presentasi dan Diskusi'!X9+'Rubrik Presentasi dan Diskusi'!X10+'Rubrik Presentasi dan Diskusi'!X11+'Rubrik Presentasi dan Diskusi'!X12+'Rubrik Presentasi dan Diskusi'!X13+'Rubrik Presentasi dan Diskusi'!X14+'Rubrik Presentasi dan Diskusi'!X15)/(8*4))*100</f>
        <v>0</v>
      </c>
      <c r="O12" s="4">
        <v>0.05</v>
      </c>
      <c r="P12" s="9">
        <f>(('Rubrik Laporan Akhir'!X14+'Rubrik Laporan Akhir'!X15+'Rubrik Laporan Akhir'!X16)/(3*4))*100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u4pSZ18LtbXJ6ZGRPMoWkW4sl78yVtCNvNisTj4/t+G0Rgl4JUK5RfHX26JGDi2Gjr2b1bPkvEXKqisrWqaspA==" saltValue="+96f1gsWgxFq9R0/HZ5nRA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B59BE-A4A4-4988-85B7-BE605B132786}">
  <sheetPr codeName="Sheet27"/>
  <dimension ref="A1:R12"/>
  <sheetViews>
    <sheetView topLeftCell="B1" zoomScaleNormal="100"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COVER!C84</f>
        <v>0</v>
      </c>
    </row>
    <row r="2" spans="1:18" ht="21.6" customHeight="1">
      <c r="A2" t="s">
        <v>297</v>
      </c>
      <c r="B2" s="39">
        <f>COVER!B84</f>
        <v>0</v>
      </c>
    </row>
    <row r="3" spans="1:18" ht="21.6" customHeight="1">
      <c r="A3" t="s">
        <v>298</v>
      </c>
      <c r="B3" s="39">
        <f>COVER!E84</f>
        <v>0</v>
      </c>
    </row>
    <row r="4" spans="1:18" ht="21" customHeight="1">
      <c r="A4" t="s">
        <v>299</v>
      </c>
      <c r="B4" s="39">
        <f>COVER!F84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Mandiri&amp;Kelompok'!Y8+'Rubrik Kerja Mandiri&amp;Kelompok'!Y9+'Rubrik Kerja Mandiri&amp;Kelompok'!Y10)/(3*4))*0.2)+((('Rubrik Kerja Mandiri&amp;Kelompok'!Y23+'Rubrik Kerja Mandiri&amp;Kelompok'!Y24+'Rubrik Kerja Mandiri&amp;Kelompok'!Y25+'Rubrik Kerja Mandiri&amp;Kelompok'!Y26+'Rubrik Kerja Mandiri&amp;Kelompok'!Y27+'Rubrik Kerja Mandiri&amp;Kelompok'!Y28+'Rubrik Kerja Mandiri&amp;Kelompok'!Y29+'Rubrik Kerja Mandiri&amp;Kelompok'!Y30)/(8*4))*0.5)+((('Rubrik Kerja Mandiri&amp;Kelompok'!Y39+'Rubrik Kerja Mandiri&amp;Kelompok'!Y40+'Rubrik Kerja Mandiri&amp;Kelompok'!Y41)/(3*4))*0.3))*100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Pembekalan'!U8</f>
        <v>0</v>
      </c>
      <c r="E9" s="4">
        <v>0.1</v>
      </c>
      <c r="F9" s="8">
        <f>(('Rubrik Proposal Kegiatan'!Y8+'Rubrik Proposal Kegiatan'!Y9+'Rubrik Proposal Kegiatan'!Y10+'Rubrik Proposal Kegiatan'!Y11)/(4*4))*100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Mandiri&amp;Kelompok'!Y11+'Rubrik Kerja Mandiri&amp;Kelompok'!Y12+'Rubrik Kerja Mandiri&amp;Kelompok'!Y13+'Rubrik Kerja Mandiri&amp;Kelompok'!Y14)/(4*4))*100</f>
        <v>0</v>
      </c>
      <c r="I10" s="4">
        <v>0.05</v>
      </c>
      <c r="J10" s="8">
        <f>(('Rubrik Log Book Kegiatan'!Y8+'Rubrik Log Book Kegiatan'!Y9+'Rubrik Log Book Kegiatan'!Y10+'Rubrik Log Book Kegiatan'!Y11+'Rubrik Log Book Kegiatan'!Y12+'Rubrik Log Book Kegiatan'!Y13)/(6*4))*100</f>
        <v>0</v>
      </c>
      <c r="K10" s="1"/>
      <c r="L10" s="1"/>
      <c r="M10" s="1"/>
      <c r="N10" s="1"/>
      <c r="O10" s="4">
        <v>0.25</v>
      </c>
      <c r="P10" s="8">
        <f>(('Rubrik Laporan Akhir'!Y8+'Rubrik Laporan Akhir'!Y9+'Rubrik Laporan Akhir'!Y10+'Rubrik Laporan Akhir'!Y11+'Rubrik Laporan Akhir'!Y12+'Rubrik Laporan Akhir'!Y13)/(6*4))*100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Mandiri&amp;Kelompok'!Y42+'Rubrik Kerja Mandiri&amp;Kelompok'!Y43+'Rubrik Kerja Mandiri&amp;Kelompok'!Y44+'Rubrik Kerja Mandiri&amp;Kelompok'!Y45+'Rubrik Kerja Mandiri&amp;Kelompok'!Y46)/(5*4))*100</f>
        <v>0</v>
      </c>
      <c r="I11" s="4">
        <v>0.05</v>
      </c>
      <c r="J11" s="8">
        <f>(('Rubrik Log Book Kegiatan'!Y14+'Rubrik Log Book Kegiatan'!Y15+'Rubrik Log Book Kegiatan'!Y16+'Rubrik Log Book Kegiatan'!Y17)/(4*4))*100</f>
        <v>0</v>
      </c>
      <c r="K11" s="4">
        <v>0.05</v>
      </c>
      <c r="L11" s="8">
        <f>(('Rubrik Video Kegiatan'!Y8+'Rubrik Video Kegiatan'!Y9+'Rubrik Video Kegiatan'!Y10+'Rubrik Video Kegiatan'!Y11+'Rubrik Video Kegiatan'!Y12)/(5*4))*100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Mandiri&amp;Kelompok'!Y47+'Rubrik Kerja Mandiri&amp;Kelompok'!Y48+'Rubrik Kerja Mandiri&amp;Kelompok'!Y49)/(3*4))*100</f>
        <v>0</v>
      </c>
      <c r="I12" s="1"/>
      <c r="J12" s="1"/>
      <c r="K12" s="1"/>
      <c r="L12" s="1"/>
      <c r="M12" s="4">
        <v>0.05</v>
      </c>
      <c r="N12" s="8">
        <f>(('Rubrik Presentasi dan Diskusi'!Y8+'Rubrik Presentasi dan Diskusi'!Y9+'Rubrik Presentasi dan Diskusi'!Y10+'Rubrik Presentasi dan Diskusi'!Y11+'Rubrik Presentasi dan Diskusi'!Y12+'Rubrik Presentasi dan Diskusi'!Y13+'Rubrik Presentasi dan Diskusi'!Y14+'Rubrik Presentasi dan Diskusi'!Y15)/(8*4))*100</f>
        <v>0</v>
      </c>
      <c r="O12" s="4">
        <v>0.05</v>
      </c>
      <c r="P12" s="9">
        <f>(('Rubrik Laporan Akhir'!Y14+'Rubrik Laporan Akhir'!Y15+'Rubrik Laporan Akhir'!Y16)/(3*4))*100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02KrZMDtlGeWujKZEhGCJQ17LHFCKt4d8+Xv58THFb7F45DXN7GKrdHjnf5pi9iC1HmkE1LRNQTOcqxFs4AWzg==" saltValue="XTc2Rb5pRiox60UZc7uO0A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1CD49-8FE6-4886-8FDC-C360D0FE7C8A}">
  <sheetPr codeName="Sheet28"/>
  <dimension ref="A1:R12"/>
  <sheetViews>
    <sheetView topLeftCell="B1" zoomScaleNormal="100"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COVER!C85</f>
        <v>0</v>
      </c>
    </row>
    <row r="2" spans="1:18" ht="21.6" customHeight="1">
      <c r="A2" t="s">
        <v>297</v>
      </c>
      <c r="B2" s="39">
        <f>COVER!B85</f>
        <v>0</v>
      </c>
    </row>
    <row r="3" spans="1:18" ht="21.6" customHeight="1">
      <c r="A3" t="s">
        <v>298</v>
      </c>
      <c r="B3" s="39">
        <f>COVER!E85</f>
        <v>0</v>
      </c>
    </row>
    <row r="4" spans="1:18" ht="21" customHeight="1">
      <c r="A4" t="s">
        <v>299</v>
      </c>
      <c r="B4" s="39">
        <f>COVER!F85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Mandiri&amp;Kelompok'!Z8+'Rubrik Kerja Mandiri&amp;Kelompok'!Z9+'Rubrik Kerja Mandiri&amp;Kelompok'!Z10)/(3*4))*0.2)+((('Rubrik Kerja Mandiri&amp;Kelompok'!Z23+'Rubrik Kerja Mandiri&amp;Kelompok'!Z24+'Rubrik Kerja Mandiri&amp;Kelompok'!Z25+'Rubrik Kerja Mandiri&amp;Kelompok'!Z26+'Rubrik Kerja Mandiri&amp;Kelompok'!Z27+'Rubrik Kerja Mandiri&amp;Kelompok'!Z28+'Rubrik Kerja Mandiri&amp;Kelompok'!Z29+'Rubrik Kerja Mandiri&amp;Kelompok'!Z30)/(8*4))*0.5)+((('Rubrik Kerja Mandiri&amp;Kelompok'!Z39+'Rubrik Kerja Mandiri&amp;Kelompok'!Z40+'Rubrik Kerja Mandiri&amp;Kelompok'!Z41)/(3*4))*0.3))*100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Pembekalan'!V8</f>
        <v>0</v>
      </c>
      <c r="E9" s="4">
        <v>0.1</v>
      </c>
      <c r="F9" s="8">
        <f>(('Rubrik Proposal Kegiatan'!Z8+'Rubrik Proposal Kegiatan'!Z9+'Rubrik Proposal Kegiatan'!Z10+'Rubrik Proposal Kegiatan'!Z11)/(4*4))*100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Mandiri&amp;Kelompok'!Z11+'Rubrik Kerja Mandiri&amp;Kelompok'!Z12+'Rubrik Kerja Mandiri&amp;Kelompok'!Z13+'Rubrik Kerja Mandiri&amp;Kelompok'!Z14)/(4*4))*100</f>
        <v>0</v>
      </c>
      <c r="I10" s="4">
        <v>0.05</v>
      </c>
      <c r="J10" s="8">
        <f>(('Rubrik Log Book Kegiatan'!Z8+'Rubrik Log Book Kegiatan'!Z9+'Rubrik Log Book Kegiatan'!Z10+'Rubrik Log Book Kegiatan'!Z11+'Rubrik Log Book Kegiatan'!Z12+'Rubrik Log Book Kegiatan'!Z13)/(6*4))*100</f>
        <v>0</v>
      </c>
      <c r="K10" s="1"/>
      <c r="L10" s="1"/>
      <c r="M10" s="1"/>
      <c r="N10" s="1"/>
      <c r="O10" s="4">
        <v>0.25</v>
      </c>
      <c r="P10" s="8">
        <f>(('Rubrik Laporan Akhir'!Z8+'Rubrik Laporan Akhir'!Z9+'Rubrik Laporan Akhir'!Z10+'Rubrik Laporan Akhir'!Z11+'Rubrik Laporan Akhir'!Z12+'Rubrik Laporan Akhir'!Z13)/(6*4))*100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Mandiri&amp;Kelompok'!Z42+'Rubrik Kerja Mandiri&amp;Kelompok'!Z43+'Rubrik Kerja Mandiri&amp;Kelompok'!Z44+'Rubrik Kerja Mandiri&amp;Kelompok'!Z45+'Rubrik Kerja Mandiri&amp;Kelompok'!Z46)/(5*4))*100</f>
        <v>0</v>
      </c>
      <c r="I11" s="4">
        <v>0.05</v>
      </c>
      <c r="J11" s="8">
        <f>(('Rubrik Log Book Kegiatan'!Z14+'Rubrik Log Book Kegiatan'!Z15+'Rubrik Log Book Kegiatan'!Z16+'Rubrik Log Book Kegiatan'!Z17)/(4*4))*100</f>
        <v>0</v>
      </c>
      <c r="K11" s="4">
        <v>0.05</v>
      </c>
      <c r="L11" s="8">
        <f>(('Rubrik Video Kegiatan'!Z8+'Rubrik Video Kegiatan'!Z9+'Rubrik Video Kegiatan'!Z10+'Rubrik Video Kegiatan'!Z11+'Rubrik Video Kegiatan'!Z12)/(5*4))*100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Mandiri&amp;Kelompok'!Z47+'Rubrik Kerja Mandiri&amp;Kelompok'!Z48+'Rubrik Kerja Mandiri&amp;Kelompok'!Z49)/(3*4))*100</f>
        <v>0</v>
      </c>
      <c r="I12" s="1"/>
      <c r="J12" s="1"/>
      <c r="K12" s="1"/>
      <c r="L12" s="1"/>
      <c r="M12" s="4">
        <v>0.05</v>
      </c>
      <c r="N12" s="8">
        <f>(('Rubrik Presentasi dan Diskusi'!Z8+'Rubrik Presentasi dan Diskusi'!Z9+'Rubrik Presentasi dan Diskusi'!Z10+'Rubrik Presentasi dan Diskusi'!Z11+'Rubrik Presentasi dan Diskusi'!Z12+'Rubrik Presentasi dan Diskusi'!Z13+'Rubrik Presentasi dan Diskusi'!Z14+'Rubrik Presentasi dan Diskusi'!Z15)/(8*4))*100</f>
        <v>0</v>
      </c>
      <c r="O12" s="4">
        <v>0.05</v>
      </c>
      <c r="P12" s="9">
        <f>(('Rubrik Laporan Akhir'!Z14+'Rubrik Laporan Akhir'!Z15+'Rubrik Laporan Akhir'!Z16)/(3*4))*100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uy1R88V+A4Qay9uS8E0WjnZfeXvHkW5t/GTlkvZIy1IbXO6g2fjh89z68NumWDMG9y2VRg/lIszhUtMmVpIHAw==" saltValue="brqiW7X6Fh0cZ/MiCXvsMw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18F0E-47B8-4B46-821D-B9C9613FA330}">
  <sheetPr codeName="Sheet29"/>
  <dimension ref="A1:R12"/>
  <sheetViews>
    <sheetView topLeftCell="B1" zoomScaleNormal="100"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COVER!C86</f>
        <v>0</v>
      </c>
    </row>
    <row r="2" spans="1:18" ht="21.6" customHeight="1">
      <c r="A2" t="s">
        <v>297</v>
      </c>
      <c r="B2" s="39">
        <f>COVER!B86</f>
        <v>0</v>
      </c>
    </row>
    <row r="3" spans="1:18" ht="21.6" customHeight="1">
      <c r="A3" t="s">
        <v>298</v>
      </c>
      <c r="B3" s="39">
        <f>COVER!E86</f>
        <v>0</v>
      </c>
    </row>
    <row r="4" spans="1:18" ht="21" customHeight="1">
      <c r="A4" t="s">
        <v>299</v>
      </c>
      <c r="B4" s="39">
        <f>COVER!F86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Mandiri&amp;Kelompok'!AA8+'Rubrik Kerja Mandiri&amp;Kelompok'!AA9+'Rubrik Kerja Mandiri&amp;Kelompok'!AA10)/(3*4))*0.2)+((('Rubrik Kerja Mandiri&amp;Kelompok'!AA23+'Rubrik Kerja Mandiri&amp;Kelompok'!AA24+'Rubrik Kerja Mandiri&amp;Kelompok'!AA25+'Rubrik Kerja Mandiri&amp;Kelompok'!AA26+'Rubrik Kerja Mandiri&amp;Kelompok'!AA27+'Rubrik Kerja Mandiri&amp;Kelompok'!AA28+'Rubrik Kerja Mandiri&amp;Kelompok'!AA29+'Rubrik Kerja Mandiri&amp;Kelompok'!AA30)/(8*4))*0.5)+((('Rubrik Kerja Mandiri&amp;Kelompok'!AA39+'Rubrik Kerja Mandiri&amp;Kelompok'!AA40+'Rubrik Kerja Mandiri&amp;Kelompok'!AA41)/(3*4))*0.3))*100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Pembekalan'!W8</f>
        <v>0</v>
      </c>
      <c r="E9" s="4">
        <v>0.1</v>
      </c>
      <c r="F9" s="8">
        <f>(('Rubrik Proposal Kegiatan'!AA8+'Rubrik Proposal Kegiatan'!AA9+'Rubrik Proposal Kegiatan'!AA10+'Rubrik Proposal Kegiatan'!AA11)/(4*4))*100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Mandiri&amp;Kelompok'!AA11+'Rubrik Kerja Mandiri&amp;Kelompok'!AA12+'Rubrik Kerja Mandiri&amp;Kelompok'!AA13+'Rubrik Kerja Mandiri&amp;Kelompok'!AA14)/(4*4))*100</f>
        <v>0</v>
      </c>
      <c r="I10" s="4">
        <v>0.05</v>
      </c>
      <c r="J10" s="8">
        <f>(('Rubrik Log Book Kegiatan'!AA8+'Rubrik Log Book Kegiatan'!AA9+'Rubrik Log Book Kegiatan'!AA10+'Rubrik Log Book Kegiatan'!AA11+'Rubrik Log Book Kegiatan'!AA12+'Rubrik Log Book Kegiatan'!AA13)/(6*4))*100</f>
        <v>0</v>
      </c>
      <c r="K10" s="1"/>
      <c r="L10" s="1"/>
      <c r="M10" s="1"/>
      <c r="N10" s="1"/>
      <c r="O10" s="4">
        <v>0.25</v>
      </c>
      <c r="P10" s="8">
        <f>(('Rubrik Laporan Akhir'!AA8+'Rubrik Laporan Akhir'!AA9+'Rubrik Laporan Akhir'!AA10+'Rubrik Laporan Akhir'!AA11+'Rubrik Laporan Akhir'!AA12+'Rubrik Laporan Akhir'!AA13)/(6*4))*100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Mandiri&amp;Kelompok'!AA42+'Rubrik Kerja Mandiri&amp;Kelompok'!AA43+'Rubrik Kerja Mandiri&amp;Kelompok'!AA44+'Rubrik Kerja Mandiri&amp;Kelompok'!AA45+'Rubrik Kerja Mandiri&amp;Kelompok'!AA46)/(5*4))*100</f>
        <v>0</v>
      </c>
      <c r="I11" s="4">
        <v>0.05</v>
      </c>
      <c r="J11" s="8">
        <f>(('Rubrik Log Book Kegiatan'!AA14+'Rubrik Log Book Kegiatan'!AA15+'Rubrik Log Book Kegiatan'!AA16+'Rubrik Log Book Kegiatan'!AA17)/(4*4))*100</f>
        <v>0</v>
      </c>
      <c r="K11" s="4">
        <v>0.05</v>
      </c>
      <c r="L11" s="8">
        <f>(('Rubrik Video Kegiatan'!AA8+'Rubrik Video Kegiatan'!AA9+'Rubrik Video Kegiatan'!AA10+'Rubrik Video Kegiatan'!AA11+'Rubrik Video Kegiatan'!AA12)/(5*4))*100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Mandiri&amp;Kelompok'!AA47+'Rubrik Kerja Mandiri&amp;Kelompok'!AA48+'Rubrik Kerja Mandiri&amp;Kelompok'!AA49)/(3*4))*100</f>
        <v>0</v>
      </c>
      <c r="I12" s="1"/>
      <c r="J12" s="1"/>
      <c r="K12" s="1"/>
      <c r="L12" s="1"/>
      <c r="M12" s="4">
        <v>0.05</v>
      </c>
      <c r="N12" s="8">
        <f>(('Rubrik Presentasi dan Diskusi'!AA8+'Rubrik Presentasi dan Diskusi'!AA9+'Rubrik Presentasi dan Diskusi'!AA10+'Rubrik Presentasi dan Diskusi'!AA11+'Rubrik Presentasi dan Diskusi'!AA12+'Rubrik Presentasi dan Diskusi'!AA13+'Rubrik Presentasi dan Diskusi'!AA14+'Rubrik Presentasi dan Diskusi'!AA15)/(8*4))*100</f>
        <v>0</v>
      </c>
      <c r="O12" s="4">
        <v>0.05</v>
      </c>
      <c r="P12" s="9">
        <f>(('Rubrik Laporan Akhir'!AA14+'Rubrik Laporan Akhir'!AA15+'Rubrik Laporan Akhir'!AA16)/(3*4))*100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6rwFGdZBx36h9LLiWU3vbgONb2G3H39q89eyCITwiBx7yinnxKtgS+TfzAccbv+EtpMcIBgYqBEReqWWD8a4OQ==" saltValue="dJoamfeNrXQ9UiE+bh3+HA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6DFC7-BA8C-4ECA-A273-C5F84F3B1D51}">
  <sheetPr codeName="Sheet3">
    <tabColor rgb="FFFFFF00"/>
  </sheetPr>
  <dimension ref="A1:AG49"/>
  <sheetViews>
    <sheetView zoomScale="70" zoomScaleNormal="7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G11" sqref="G11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59" t="s">
        <v>35</v>
      </c>
      <c r="B1" s="59"/>
      <c r="C1" s="59"/>
      <c r="D1" s="59"/>
      <c r="E1" s="59"/>
      <c r="F1" s="59"/>
    </row>
    <row r="3" spans="1:33">
      <c r="A3" t="s">
        <v>36</v>
      </c>
    </row>
    <row r="5" spans="1:33" ht="15.6">
      <c r="A5" s="60" t="s">
        <v>37</v>
      </c>
      <c r="B5" s="73" t="s">
        <v>38</v>
      </c>
      <c r="C5" s="13">
        <v>1</v>
      </c>
      <c r="D5" s="13">
        <v>2</v>
      </c>
      <c r="E5" s="13">
        <v>3</v>
      </c>
      <c r="F5" s="13">
        <v>4</v>
      </c>
      <c r="G5" s="64" t="s">
        <v>322</v>
      </c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</row>
    <row r="6" spans="1:33" ht="15.6">
      <c r="A6" s="60"/>
      <c r="B6" s="73"/>
      <c r="C6" s="68" t="s">
        <v>40</v>
      </c>
      <c r="D6" s="68" t="s">
        <v>41</v>
      </c>
      <c r="E6" s="68" t="s">
        <v>42</v>
      </c>
      <c r="F6" s="68" t="s">
        <v>43</v>
      </c>
      <c r="G6" s="17">
        <v>1</v>
      </c>
      <c r="H6" s="17">
        <v>2</v>
      </c>
      <c r="I6" s="17">
        <v>3</v>
      </c>
      <c r="J6" s="17">
        <v>4</v>
      </c>
      <c r="K6" s="17">
        <v>5</v>
      </c>
      <c r="L6" s="17">
        <v>6</v>
      </c>
      <c r="M6" s="17">
        <v>7</v>
      </c>
      <c r="N6" s="17">
        <v>8</v>
      </c>
      <c r="O6" s="17">
        <v>9</v>
      </c>
      <c r="P6" s="17">
        <v>10</v>
      </c>
      <c r="Q6" s="17">
        <v>11</v>
      </c>
      <c r="R6" s="17">
        <v>12</v>
      </c>
      <c r="S6" s="17">
        <v>13</v>
      </c>
      <c r="T6" s="17">
        <v>14</v>
      </c>
      <c r="U6" s="17">
        <v>15</v>
      </c>
      <c r="V6" s="17">
        <v>16</v>
      </c>
      <c r="W6" s="17">
        <v>17</v>
      </c>
      <c r="X6" s="17">
        <v>18</v>
      </c>
      <c r="Y6" s="17">
        <v>19</v>
      </c>
      <c r="Z6" s="17">
        <v>20</v>
      </c>
      <c r="AA6" s="17">
        <v>21</v>
      </c>
      <c r="AB6" s="17">
        <v>22</v>
      </c>
      <c r="AC6" s="17">
        <v>23</v>
      </c>
      <c r="AD6" s="17">
        <v>24</v>
      </c>
      <c r="AE6" s="17">
        <v>25</v>
      </c>
      <c r="AF6" s="17">
        <v>26</v>
      </c>
      <c r="AG6" s="17">
        <v>27</v>
      </c>
    </row>
    <row r="7" spans="1:33" ht="15.6">
      <c r="A7" s="60"/>
      <c r="B7" s="73"/>
      <c r="C7" s="69"/>
      <c r="D7" s="69"/>
      <c r="E7" s="69"/>
      <c r="F7" s="69"/>
      <c r="G7" s="18" t="str">
        <f>COVER!D66</f>
        <v>BS</v>
      </c>
      <c r="H7" s="18" t="str">
        <f>COVER!D67</f>
        <v>AS</v>
      </c>
      <c r="I7" s="18">
        <f>COVER!D68</f>
        <v>0</v>
      </c>
      <c r="J7" s="18">
        <f>COVER!D69</f>
        <v>0</v>
      </c>
      <c r="K7" s="18">
        <f>COVER!D70</f>
        <v>0</v>
      </c>
      <c r="L7" s="18">
        <f>COVER!D71</f>
        <v>0</v>
      </c>
      <c r="M7" s="18">
        <f>COVER!D72</f>
        <v>0</v>
      </c>
      <c r="N7" s="18">
        <f>COVER!D73</f>
        <v>0</v>
      </c>
      <c r="O7" s="18">
        <f>COVER!D74</f>
        <v>0</v>
      </c>
      <c r="P7" s="18">
        <f>COVER!D75</f>
        <v>0</v>
      </c>
      <c r="Q7" s="18">
        <f>COVER!D76</f>
        <v>0</v>
      </c>
      <c r="R7" s="18">
        <f>COVER!D77</f>
        <v>0</v>
      </c>
      <c r="S7" s="18">
        <f>COVER!D78</f>
        <v>0</v>
      </c>
      <c r="T7" s="18">
        <f>COVER!D79</f>
        <v>0</v>
      </c>
      <c r="U7" s="18">
        <f>COVER!D80</f>
        <v>0</v>
      </c>
      <c r="V7" s="18">
        <f>COVER!D81</f>
        <v>0</v>
      </c>
      <c r="W7" s="18">
        <f>COVER!D82</f>
        <v>0</v>
      </c>
      <c r="X7" s="18">
        <f>COVER!D83</f>
        <v>0</v>
      </c>
      <c r="Y7" s="18">
        <f>COVER!D84</f>
        <v>0</v>
      </c>
      <c r="Z7" s="18">
        <f>COVER!D85</f>
        <v>0</v>
      </c>
      <c r="AA7" s="18">
        <f>COVER!D86</f>
        <v>0</v>
      </c>
      <c r="AB7" s="18">
        <f>COVER!D87</f>
        <v>0</v>
      </c>
      <c r="AC7" s="18">
        <f>COVER!D88</f>
        <v>0</v>
      </c>
      <c r="AD7" s="18">
        <f>COVER!D89</f>
        <v>0</v>
      </c>
      <c r="AE7" s="18">
        <f>COVER!D90</f>
        <v>0</v>
      </c>
      <c r="AF7" s="18">
        <f>COVER!D91</f>
        <v>0</v>
      </c>
      <c r="AG7" s="18">
        <f>COVER!D92</f>
        <v>0</v>
      </c>
    </row>
    <row r="8" spans="1:33" ht="41.4">
      <c r="A8" s="74">
        <v>1</v>
      </c>
      <c r="B8" s="15" t="s">
        <v>44</v>
      </c>
      <c r="C8" s="16" t="s">
        <v>45</v>
      </c>
      <c r="D8" s="16" t="s">
        <v>46</v>
      </c>
      <c r="E8" s="16" t="s">
        <v>47</v>
      </c>
      <c r="F8" s="16" t="s">
        <v>48</v>
      </c>
      <c r="G8" s="41">
        <v>3</v>
      </c>
      <c r="H8" s="41">
        <v>3</v>
      </c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</row>
    <row r="9" spans="1:33" ht="41.4">
      <c r="A9" s="74"/>
      <c r="B9" s="15" t="s">
        <v>49</v>
      </c>
      <c r="C9" s="16" t="s">
        <v>50</v>
      </c>
      <c r="D9" s="16" t="s">
        <v>51</v>
      </c>
      <c r="E9" s="16" t="s">
        <v>52</v>
      </c>
      <c r="F9" s="16" t="s">
        <v>53</v>
      </c>
      <c r="G9" s="41">
        <v>4</v>
      </c>
      <c r="H9" s="41">
        <v>4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</row>
    <row r="10" spans="1:33" ht="41.4">
      <c r="A10" s="74"/>
      <c r="B10" s="15" t="s">
        <v>54</v>
      </c>
      <c r="C10" s="16" t="s">
        <v>55</v>
      </c>
      <c r="D10" s="16" t="s">
        <v>56</v>
      </c>
      <c r="E10" s="16" t="s">
        <v>57</v>
      </c>
      <c r="F10" s="16" t="s">
        <v>58</v>
      </c>
      <c r="G10" s="41">
        <v>4</v>
      </c>
      <c r="H10" s="41">
        <v>4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</row>
    <row r="11" spans="1:33" ht="82.8">
      <c r="A11" s="74">
        <v>3</v>
      </c>
      <c r="B11" s="15" t="s">
        <v>59</v>
      </c>
      <c r="C11" s="16" t="s">
        <v>60</v>
      </c>
      <c r="D11" s="16" t="s">
        <v>61</v>
      </c>
      <c r="E11" s="16" t="s">
        <v>62</v>
      </c>
      <c r="F11" s="16" t="s">
        <v>63</v>
      </c>
      <c r="G11" s="41">
        <v>3</v>
      </c>
      <c r="H11" s="41">
        <v>3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</row>
    <row r="12" spans="1:33" ht="69">
      <c r="A12" s="74"/>
      <c r="B12" s="15" t="s">
        <v>64</v>
      </c>
      <c r="C12" s="16" t="s">
        <v>65</v>
      </c>
      <c r="D12" s="16" t="s">
        <v>66</v>
      </c>
      <c r="E12" s="16" t="s">
        <v>67</v>
      </c>
      <c r="F12" s="16" t="s">
        <v>68</v>
      </c>
      <c r="G12" s="41">
        <v>4</v>
      </c>
      <c r="H12" s="41">
        <v>4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</row>
    <row r="13" spans="1:33" ht="55.2">
      <c r="A13" s="74"/>
      <c r="B13" s="15" t="s">
        <v>69</v>
      </c>
      <c r="C13" s="16" t="s">
        <v>70</v>
      </c>
      <c r="D13" s="16" t="s">
        <v>71</v>
      </c>
      <c r="E13" s="16" t="s">
        <v>72</v>
      </c>
      <c r="F13" s="16" t="s">
        <v>73</v>
      </c>
      <c r="G13" s="41">
        <v>3</v>
      </c>
      <c r="H13" s="41">
        <v>3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</row>
    <row r="14" spans="1:33" ht="82.8">
      <c r="A14" s="74"/>
      <c r="B14" s="15" t="s">
        <v>74</v>
      </c>
      <c r="C14" s="16" t="s">
        <v>75</v>
      </c>
      <c r="D14" s="16" t="s">
        <v>76</v>
      </c>
      <c r="E14" s="16" t="s">
        <v>77</v>
      </c>
      <c r="F14" s="16" t="s">
        <v>78</v>
      </c>
      <c r="G14" s="41">
        <v>4</v>
      </c>
      <c r="H14" s="41">
        <v>4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</row>
    <row r="16" spans="1:33" ht="15.6">
      <c r="A16" s="59" t="s">
        <v>79</v>
      </c>
      <c r="B16" s="59"/>
      <c r="C16" s="59"/>
      <c r="D16" s="59"/>
      <c r="E16" s="59"/>
      <c r="F16" s="59"/>
    </row>
    <row r="18" spans="1:33">
      <c r="A18" t="s">
        <v>36</v>
      </c>
    </row>
    <row r="20" spans="1:33" ht="15.6">
      <c r="A20" s="60" t="s">
        <v>37</v>
      </c>
      <c r="B20" s="73" t="s">
        <v>38</v>
      </c>
      <c r="C20" s="13">
        <v>1</v>
      </c>
      <c r="D20" s="13">
        <v>2</v>
      </c>
      <c r="E20" s="13">
        <v>3</v>
      </c>
      <c r="F20" s="13">
        <v>4</v>
      </c>
      <c r="G20" s="64" t="s">
        <v>39</v>
      </c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</row>
    <row r="21" spans="1:33" ht="15.6">
      <c r="A21" s="60"/>
      <c r="B21" s="73"/>
      <c r="C21" s="68" t="s">
        <v>40</v>
      </c>
      <c r="D21" s="68" t="s">
        <v>41</v>
      </c>
      <c r="E21" s="68" t="s">
        <v>42</v>
      </c>
      <c r="F21" s="68" t="s">
        <v>43</v>
      </c>
      <c r="G21" s="17">
        <v>1</v>
      </c>
      <c r="H21" s="17">
        <v>2</v>
      </c>
      <c r="I21" s="17">
        <v>3</v>
      </c>
      <c r="J21" s="17">
        <v>4</v>
      </c>
      <c r="K21" s="17">
        <v>5</v>
      </c>
      <c r="L21" s="17">
        <v>6</v>
      </c>
      <c r="M21" s="17">
        <v>7</v>
      </c>
      <c r="N21" s="17">
        <v>8</v>
      </c>
      <c r="O21" s="17">
        <v>9</v>
      </c>
      <c r="P21" s="17">
        <v>10</v>
      </c>
      <c r="Q21" s="17">
        <v>11</v>
      </c>
      <c r="R21" s="17">
        <v>12</v>
      </c>
      <c r="S21" s="17">
        <v>13</v>
      </c>
      <c r="T21" s="17">
        <v>14</v>
      </c>
      <c r="U21" s="17">
        <v>15</v>
      </c>
      <c r="V21" s="17">
        <v>16</v>
      </c>
      <c r="W21" s="17">
        <v>17</v>
      </c>
      <c r="X21" s="17">
        <v>18</v>
      </c>
      <c r="Y21" s="17">
        <v>19</v>
      </c>
      <c r="Z21" s="17">
        <v>20</v>
      </c>
      <c r="AA21" s="17">
        <v>21</v>
      </c>
      <c r="AB21" s="17">
        <v>22</v>
      </c>
      <c r="AC21" s="17">
        <v>23</v>
      </c>
      <c r="AD21" s="17">
        <v>24</v>
      </c>
      <c r="AE21" s="17">
        <v>25</v>
      </c>
      <c r="AF21" s="17">
        <v>26</v>
      </c>
      <c r="AG21" s="17">
        <v>27</v>
      </c>
    </row>
    <row r="22" spans="1:33" ht="15.6">
      <c r="A22" s="60"/>
      <c r="B22" s="73"/>
      <c r="C22" s="69"/>
      <c r="D22" s="69"/>
      <c r="E22" s="69"/>
      <c r="F22" s="69"/>
      <c r="G22" s="18" t="str">
        <f>G7</f>
        <v>BS</v>
      </c>
      <c r="H22" s="18" t="str">
        <f t="shared" ref="H22:AG22" si="0">H7</f>
        <v>AS</v>
      </c>
      <c r="I22" s="18">
        <f t="shared" si="0"/>
        <v>0</v>
      </c>
      <c r="J22" s="18">
        <f t="shared" si="0"/>
        <v>0</v>
      </c>
      <c r="K22" s="18">
        <f t="shared" si="0"/>
        <v>0</v>
      </c>
      <c r="L22" s="18">
        <f t="shared" si="0"/>
        <v>0</v>
      </c>
      <c r="M22" s="18">
        <f t="shared" si="0"/>
        <v>0</v>
      </c>
      <c r="N22" s="18">
        <f t="shared" si="0"/>
        <v>0</v>
      </c>
      <c r="O22" s="18">
        <f t="shared" si="0"/>
        <v>0</v>
      </c>
      <c r="P22" s="18">
        <f t="shared" si="0"/>
        <v>0</v>
      </c>
      <c r="Q22" s="18">
        <f t="shared" si="0"/>
        <v>0</v>
      </c>
      <c r="R22" s="18">
        <f t="shared" si="0"/>
        <v>0</v>
      </c>
      <c r="S22" s="18">
        <f t="shared" si="0"/>
        <v>0</v>
      </c>
      <c r="T22" s="18">
        <f t="shared" si="0"/>
        <v>0</v>
      </c>
      <c r="U22" s="18">
        <f t="shared" si="0"/>
        <v>0</v>
      </c>
      <c r="V22" s="18">
        <f t="shared" si="0"/>
        <v>0</v>
      </c>
      <c r="W22" s="18">
        <f t="shared" si="0"/>
        <v>0</v>
      </c>
      <c r="X22" s="18">
        <f t="shared" si="0"/>
        <v>0</v>
      </c>
      <c r="Y22" s="18">
        <f t="shared" si="0"/>
        <v>0</v>
      </c>
      <c r="Z22" s="18">
        <f t="shared" si="0"/>
        <v>0</v>
      </c>
      <c r="AA22" s="18">
        <f t="shared" si="0"/>
        <v>0</v>
      </c>
      <c r="AB22" s="18">
        <f t="shared" si="0"/>
        <v>0</v>
      </c>
      <c r="AC22" s="18">
        <f t="shared" si="0"/>
        <v>0</v>
      </c>
      <c r="AD22" s="18">
        <f t="shared" si="0"/>
        <v>0</v>
      </c>
      <c r="AE22" s="18">
        <f t="shared" si="0"/>
        <v>0</v>
      </c>
      <c r="AF22" s="18">
        <f t="shared" si="0"/>
        <v>0</v>
      </c>
      <c r="AG22" s="18">
        <f t="shared" si="0"/>
        <v>0</v>
      </c>
    </row>
    <row r="23" spans="1:33" ht="41.4">
      <c r="A23" s="70">
        <v>1</v>
      </c>
      <c r="B23" s="15" t="s">
        <v>80</v>
      </c>
      <c r="C23" s="16" t="s">
        <v>81</v>
      </c>
      <c r="D23" s="16" t="s">
        <v>82</v>
      </c>
      <c r="E23" s="16" t="s">
        <v>83</v>
      </c>
      <c r="F23" s="16" t="s">
        <v>84</v>
      </c>
      <c r="G23" s="41">
        <v>3</v>
      </c>
      <c r="H23" s="41">
        <v>3</v>
      </c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</row>
    <row r="24" spans="1:33" ht="55.2">
      <c r="A24" s="71"/>
      <c r="B24" s="15" t="s">
        <v>85</v>
      </c>
      <c r="C24" s="16" t="s">
        <v>86</v>
      </c>
      <c r="D24" s="16" t="s">
        <v>87</v>
      </c>
      <c r="E24" s="16" t="s">
        <v>88</v>
      </c>
      <c r="F24" s="16" t="s">
        <v>89</v>
      </c>
      <c r="G24" s="41">
        <v>4</v>
      </c>
      <c r="H24" s="41">
        <v>4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</row>
    <row r="25" spans="1:33" ht="55.2">
      <c r="A25" s="71"/>
      <c r="B25" s="15" t="s">
        <v>90</v>
      </c>
      <c r="C25" s="16" t="s">
        <v>91</v>
      </c>
      <c r="D25" s="16" t="s">
        <v>92</v>
      </c>
      <c r="E25" s="16" t="s">
        <v>93</v>
      </c>
      <c r="F25" s="16" t="s">
        <v>94</v>
      </c>
      <c r="G25" s="41">
        <v>4</v>
      </c>
      <c r="H25" s="41">
        <v>4</v>
      </c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</row>
    <row r="26" spans="1:33" ht="69">
      <c r="A26" s="71"/>
      <c r="B26" s="15" t="s">
        <v>95</v>
      </c>
      <c r="C26" s="16" t="s">
        <v>96</v>
      </c>
      <c r="D26" s="16" t="s">
        <v>97</v>
      </c>
      <c r="E26" s="16" t="s">
        <v>98</v>
      </c>
      <c r="F26" s="16" t="s">
        <v>99</v>
      </c>
      <c r="G26" s="41">
        <v>3</v>
      </c>
      <c r="H26" s="41">
        <v>3</v>
      </c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</row>
    <row r="27" spans="1:33" ht="69">
      <c r="A27" s="71"/>
      <c r="B27" s="15" t="s">
        <v>100</v>
      </c>
      <c r="C27" s="16" t="s">
        <v>101</v>
      </c>
      <c r="D27" s="16" t="s">
        <v>102</v>
      </c>
      <c r="E27" s="16" t="s">
        <v>103</v>
      </c>
      <c r="F27" s="16" t="s">
        <v>104</v>
      </c>
      <c r="G27" s="41">
        <v>4</v>
      </c>
      <c r="H27" s="41">
        <v>4</v>
      </c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</row>
    <row r="28" spans="1:33" ht="55.2">
      <c r="A28" s="71"/>
      <c r="B28" s="15" t="s">
        <v>105</v>
      </c>
      <c r="C28" s="16" t="s">
        <v>106</v>
      </c>
      <c r="D28" s="16" t="s">
        <v>107</v>
      </c>
      <c r="E28" s="16" t="s">
        <v>108</v>
      </c>
      <c r="F28" s="16" t="s">
        <v>109</v>
      </c>
      <c r="G28" s="41">
        <v>4</v>
      </c>
      <c r="H28" s="41">
        <v>4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</row>
    <row r="29" spans="1:33" ht="69">
      <c r="A29" s="71"/>
      <c r="B29" s="15" t="s">
        <v>110</v>
      </c>
      <c r="C29" s="16" t="s">
        <v>111</v>
      </c>
      <c r="D29" s="16" t="s">
        <v>112</v>
      </c>
      <c r="E29" s="16" t="s">
        <v>113</v>
      </c>
      <c r="F29" s="16" t="s">
        <v>114</v>
      </c>
      <c r="G29" s="41">
        <v>4</v>
      </c>
      <c r="H29" s="41">
        <v>4</v>
      </c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</row>
    <row r="30" spans="1:33" ht="82.8">
      <c r="A30" s="72"/>
      <c r="B30" s="15" t="s">
        <v>115</v>
      </c>
      <c r="C30" s="16" t="s">
        <v>116</v>
      </c>
      <c r="D30" s="16" t="s">
        <v>117</v>
      </c>
      <c r="E30" s="16" t="s">
        <v>118</v>
      </c>
      <c r="F30" s="16" t="s">
        <v>119</v>
      </c>
      <c r="G30" s="41">
        <v>3</v>
      </c>
      <c r="H30" s="41">
        <v>3</v>
      </c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</row>
    <row r="32" spans="1:33" ht="15.6">
      <c r="A32" s="59" t="s">
        <v>120</v>
      </c>
      <c r="B32" s="59"/>
      <c r="C32" s="59"/>
      <c r="D32" s="59"/>
      <c r="E32" s="59"/>
      <c r="F32" s="59"/>
    </row>
    <row r="34" spans="1:33">
      <c r="A34" t="s">
        <v>36</v>
      </c>
    </row>
    <row r="36" spans="1:33" ht="15.6">
      <c r="A36" s="60" t="s">
        <v>37</v>
      </c>
      <c r="B36" s="73" t="s">
        <v>38</v>
      </c>
      <c r="C36" s="13">
        <v>1</v>
      </c>
      <c r="D36" s="13">
        <v>2</v>
      </c>
      <c r="E36" s="13">
        <v>3</v>
      </c>
      <c r="F36" s="13">
        <v>4</v>
      </c>
      <c r="G36" s="64" t="s">
        <v>39</v>
      </c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</row>
    <row r="37" spans="1:33" ht="15.6">
      <c r="A37" s="60"/>
      <c r="B37" s="73"/>
      <c r="C37" s="68" t="s">
        <v>40</v>
      </c>
      <c r="D37" s="68" t="s">
        <v>41</v>
      </c>
      <c r="E37" s="68" t="s">
        <v>42</v>
      </c>
      <c r="F37" s="68" t="s">
        <v>43</v>
      </c>
      <c r="G37" s="17">
        <v>1</v>
      </c>
      <c r="H37" s="17">
        <v>2</v>
      </c>
      <c r="I37" s="17">
        <v>3</v>
      </c>
      <c r="J37" s="17">
        <v>4</v>
      </c>
      <c r="K37" s="17">
        <v>5</v>
      </c>
      <c r="L37" s="17">
        <v>6</v>
      </c>
      <c r="M37" s="17">
        <v>7</v>
      </c>
      <c r="N37" s="17">
        <v>8</v>
      </c>
      <c r="O37" s="17">
        <v>9</v>
      </c>
      <c r="P37" s="17">
        <v>10</v>
      </c>
      <c r="Q37" s="17">
        <v>11</v>
      </c>
      <c r="R37" s="17">
        <v>12</v>
      </c>
      <c r="S37" s="17">
        <v>13</v>
      </c>
      <c r="T37" s="17">
        <v>14</v>
      </c>
      <c r="U37" s="17">
        <v>15</v>
      </c>
      <c r="V37" s="17">
        <v>16</v>
      </c>
      <c r="W37" s="17">
        <v>17</v>
      </c>
      <c r="X37" s="17">
        <v>18</v>
      </c>
      <c r="Y37" s="17">
        <v>19</v>
      </c>
      <c r="Z37" s="17">
        <v>20</v>
      </c>
      <c r="AA37" s="17">
        <v>21</v>
      </c>
      <c r="AB37" s="17">
        <v>22</v>
      </c>
      <c r="AC37" s="17">
        <v>23</v>
      </c>
      <c r="AD37" s="17">
        <v>24</v>
      </c>
      <c r="AE37" s="17">
        <v>25</v>
      </c>
      <c r="AF37" s="17">
        <v>26</v>
      </c>
      <c r="AG37" s="17">
        <v>27</v>
      </c>
    </row>
    <row r="38" spans="1:33" ht="15.6">
      <c r="A38" s="60"/>
      <c r="B38" s="73"/>
      <c r="C38" s="69"/>
      <c r="D38" s="69"/>
      <c r="E38" s="69"/>
      <c r="F38" s="69"/>
      <c r="G38" s="18" t="str">
        <f>G7</f>
        <v>BS</v>
      </c>
      <c r="H38" s="18" t="str">
        <f t="shared" ref="H38:AG38" si="1">H7</f>
        <v>AS</v>
      </c>
      <c r="I38" s="18">
        <f t="shared" si="1"/>
        <v>0</v>
      </c>
      <c r="J38" s="18">
        <f t="shared" si="1"/>
        <v>0</v>
      </c>
      <c r="K38" s="18">
        <f t="shared" si="1"/>
        <v>0</v>
      </c>
      <c r="L38" s="18">
        <f t="shared" si="1"/>
        <v>0</v>
      </c>
      <c r="M38" s="18">
        <f t="shared" si="1"/>
        <v>0</v>
      </c>
      <c r="N38" s="18">
        <f t="shared" si="1"/>
        <v>0</v>
      </c>
      <c r="O38" s="18">
        <f t="shared" si="1"/>
        <v>0</v>
      </c>
      <c r="P38" s="18">
        <f t="shared" si="1"/>
        <v>0</v>
      </c>
      <c r="Q38" s="18">
        <f t="shared" si="1"/>
        <v>0</v>
      </c>
      <c r="R38" s="18">
        <f t="shared" si="1"/>
        <v>0</v>
      </c>
      <c r="S38" s="18">
        <f t="shared" si="1"/>
        <v>0</v>
      </c>
      <c r="T38" s="18">
        <f t="shared" si="1"/>
        <v>0</v>
      </c>
      <c r="U38" s="18">
        <f t="shared" si="1"/>
        <v>0</v>
      </c>
      <c r="V38" s="18">
        <f t="shared" si="1"/>
        <v>0</v>
      </c>
      <c r="W38" s="18">
        <f t="shared" si="1"/>
        <v>0</v>
      </c>
      <c r="X38" s="18">
        <f t="shared" si="1"/>
        <v>0</v>
      </c>
      <c r="Y38" s="18">
        <f t="shared" si="1"/>
        <v>0</v>
      </c>
      <c r="Z38" s="18">
        <f t="shared" si="1"/>
        <v>0</v>
      </c>
      <c r="AA38" s="18">
        <f t="shared" si="1"/>
        <v>0</v>
      </c>
      <c r="AB38" s="18">
        <f t="shared" si="1"/>
        <v>0</v>
      </c>
      <c r="AC38" s="18">
        <f t="shared" si="1"/>
        <v>0</v>
      </c>
      <c r="AD38" s="18">
        <f t="shared" si="1"/>
        <v>0</v>
      </c>
      <c r="AE38" s="18">
        <f t="shared" si="1"/>
        <v>0</v>
      </c>
      <c r="AF38" s="18">
        <f t="shared" si="1"/>
        <v>0</v>
      </c>
      <c r="AG38" s="18">
        <f t="shared" si="1"/>
        <v>0</v>
      </c>
    </row>
    <row r="39" spans="1:33" ht="41.4">
      <c r="A39" s="70">
        <v>1</v>
      </c>
      <c r="B39" s="15" t="s">
        <v>44</v>
      </c>
      <c r="C39" s="16" t="s">
        <v>45</v>
      </c>
      <c r="D39" s="16" t="s">
        <v>46</v>
      </c>
      <c r="E39" s="16" t="s">
        <v>47</v>
      </c>
      <c r="F39" s="16" t="s">
        <v>48</v>
      </c>
      <c r="G39" s="41">
        <v>3</v>
      </c>
      <c r="H39" s="41">
        <v>3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</row>
    <row r="40" spans="1:33" ht="41.4">
      <c r="A40" s="71"/>
      <c r="B40" s="15" t="s">
        <v>49</v>
      </c>
      <c r="C40" s="16" t="s">
        <v>50</v>
      </c>
      <c r="D40" s="16" t="s">
        <v>51</v>
      </c>
      <c r="E40" s="16" t="s">
        <v>52</v>
      </c>
      <c r="F40" s="16" t="s">
        <v>53</v>
      </c>
      <c r="G40" s="41">
        <v>4</v>
      </c>
      <c r="H40" s="41">
        <v>4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</row>
    <row r="41" spans="1:33" ht="41.4">
      <c r="A41" s="71"/>
      <c r="B41" s="15" t="s">
        <v>54</v>
      </c>
      <c r="C41" s="16" t="s">
        <v>55</v>
      </c>
      <c r="D41" s="16" t="s">
        <v>56</v>
      </c>
      <c r="E41" s="16" t="s">
        <v>57</v>
      </c>
      <c r="F41" s="16" t="s">
        <v>58</v>
      </c>
      <c r="G41" s="41">
        <v>3</v>
      </c>
      <c r="H41" s="41">
        <v>3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</row>
    <row r="42" spans="1:33" ht="55.2">
      <c r="A42" s="70">
        <v>4</v>
      </c>
      <c r="B42" s="15" t="s">
        <v>121</v>
      </c>
      <c r="C42" s="16" t="s">
        <v>122</v>
      </c>
      <c r="D42" s="16" t="s">
        <v>123</v>
      </c>
      <c r="E42" s="16" t="s">
        <v>124</v>
      </c>
      <c r="F42" s="16" t="s">
        <v>125</v>
      </c>
      <c r="G42" s="41">
        <v>4</v>
      </c>
      <c r="H42" s="41">
        <v>4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</row>
    <row r="43" spans="1:33" ht="55.2">
      <c r="A43" s="71"/>
      <c r="B43" s="15" t="s">
        <v>126</v>
      </c>
      <c r="C43" s="16" t="s">
        <v>127</v>
      </c>
      <c r="D43" s="16" t="s">
        <v>128</v>
      </c>
      <c r="E43" s="16" t="s">
        <v>129</v>
      </c>
      <c r="F43" s="16" t="s">
        <v>130</v>
      </c>
      <c r="G43" s="41">
        <v>4</v>
      </c>
      <c r="H43" s="41">
        <v>4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</row>
    <row r="44" spans="1:33" ht="69">
      <c r="A44" s="71"/>
      <c r="B44" s="15" t="s">
        <v>131</v>
      </c>
      <c r="C44" s="16" t="s">
        <v>132</v>
      </c>
      <c r="D44" s="16" t="s">
        <v>133</v>
      </c>
      <c r="E44" s="16" t="s">
        <v>134</v>
      </c>
      <c r="F44" s="16" t="s">
        <v>135</v>
      </c>
      <c r="G44" s="41">
        <v>3</v>
      </c>
      <c r="H44" s="41">
        <v>3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</row>
    <row r="45" spans="1:33" ht="41.4">
      <c r="A45" s="71"/>
      <c r="B45" s="15" t="s">
        <v>136</v>
      </c>
      <c r="C45" s="16" t="s">
        <v>137</v>
      </c>
      <c r="D45" s="16" t="s">
        <v>138</v>
      </c>
      <c r="E45" s="16" t="s">
        <v>139</v>
      </c>
      <c r="F45" s="16" t="s">
        <v>140</v>
      </c>
      <c r="G45" s="41">
        <v>3</v>
      </c>
      <c r="H45" s="41">
        <v>3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</row>
    <row r="46" spans="1:33" ht="58.95" customHeight="1">
      <c r="A46" s="72"/>
      <c r="B46" s="15" t="s">
        <v>141</v>
      </c>
      <c r="C46" s="16" t="s">
        <v>142</v>
      </c>
      <c r="D46" s="16" t="s">
        <v>143</v>
      </c>
      <c r="E46" s="16" t="s">
        <v>144</v>
      </c>
      <c r="F46" s="16" t="s">
        <v>145</v>
      </c>
      <c r="G46" s="41">
        <v>3</v>
      </c>
      <c r="H46" s="41">
        <v>3</v>
      </c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</row>
    <row r="47" spans="1:33" ht="60" customHeight="1">
      <c r="A47" s="65">
        <v>5</v>
      </c>
      <c r="B47" s="15" t="s">
        <v>356</v>
      </c>
      <c r="C47" s="16" t="s">
        <v>361</v>
      </c>
      <c r="D47" s="16" t="s">
        <v>358</v>
      </c>
      <c r="E47" s="16" t="s">
        <v>359</v>
      </c>
      <c r="F47" s="16" t="s">
        <v>360</v>
      </c>
      <c r="G47" s="41">
        <v>2</v>
      </c>
      <c r="H47" s="41">
        <v>2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</row>
    <row r="48" spans="1:33" ht="58.8" customHeight="1">
      <c r="A48" s="66"/>
      <c r="B48" s="15" t="s">
        <v>357</v>
      </c>
      <c r="C48" s="16" t="s">
        <v>362</v>
      </c>
      <c r="D48" s="16" t="s">
        <v>363</v>
      </c>
      <c r="E48" s="16" t="s">
        <v>364</v>
      </c>
      <c r="F48" s="16" t="s">
        <v>365</v>
      </c>
      <c r="G48" s="41">
        <v>4</v>
      </c>
      <c r="H48" s="41">
        <v>4</v>
      </c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58.95" customHeight="1">
      <c r="A49" s="67"/>
      <c r="B49" s="15" t="s">
        <v>366</v>
      </c>
      <c r="C49" s="16" t="s">
        <v>367</v>
      </c>
      <c r="D49" s="16" t="s">
        <v>368</v>
      </c>
      <c r="E49" s="16" t="s">
        <v>369</v>
      </c>
      <c r="F49" s="16" t="s">
        <v>370</v>
      </c>
      <c r="G49" s="41">
        <v>3</v>
      </c>
      <c r="H49" s="41">
        <v>3</v>
      </c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</row>
  </sheetData>
  <sheetProtection selectLockedCells="1" selectUnlockedCells="1"/>
  <protectedRanges>
    <protectedRange algorithmName="SHA-512" hashValue="mAW/3adhvHURZS11E3jwoax2o2qP//SdS9bbqWOx4CU5iD5+qeWWyzQBzik6ZPLKkEGtVTy9EWCz8ephBsXmqA==" saltValue="jes1ecSNyyVqRWiQaOf67w==" spinCount="100000" sqref="G8:AG14" name="Range1"/>
  </protectedRanges>
  <mergeCells count="30">
    <mergeCell ref="G5:AG5"/>
    <mergeCell ref="G20:AG20"/>
    <mergeCell ref="G36:AG36"/>
    <mergeCell ref="A32:F32"/>
    <mergeCell ref="A36:A38"/>
    <mergeCell ref="B36:B38"/>
    <mergeCell ref="A16:F16"/>
    <mergeCell ref="A20:A22"/>
    <mergeCell ref="B20:B22"/>
    <mergeCell ref="A23:A30"/>
    <mergeCell ref="C21:C22"/>
    <mergeCell ref="D21:D22"/>
    <mergeCell ref="E21:E22"/>
    <mergeCell ref="F21:F22"/>
    <mergeCell ref="A1:F1"/>
    <mergeCell ref="A5:A7"/>
    <mergeCell ref="B5:B7"/>
    <mergeCell ref="A8:A10"/>
    <mergeCell ref="A11:A14"/>
    <mergeCell ref="F6:F7"/>
    <mergeCell ref="E6:E7"/>
    <mergeCell ref="D6:D7"/>
    <mergeCell ref="C6:C7"/>
    <mergeCell ref="A47:A49"/>
    <mergeCell ref="C37:C38"/>
    <mergeCell ref="D37:D38"/>
    <mergeCell ref="E37:E38"/>
    <mergeCell ref="F37:F38"/>
    <mergeCell ref="A39:A41"/>
    <mergeCell ref="A42:A4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0A913-36DF-45C9-B930-0FAD34228D56}">
  <sheetPr codeName="Sheet30"/>
  <dimension ref="A1:R12"/>
  <sheetViews>
    <sheetView topLeftCell="B1" zoomScaleNormal="100"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COVER!C87</f>
        <v>0</v>
      </c>
    </row>
    <row r="2" spans="1:18" ht="21.6" customHeight="1">
      <c r="A2" t="s">
        <v>297</v>
      </c>
      <c r="B2" s="39">
        <f>COVER!B87</f>
        <v>0</v>
      </c>
    </row>
    <row r="3" spans="1:18" ht="21.6" customHeight="1">
      <c r="A3" t="s">
        <v>298</v>
      </c>
      <c r="B3" s="39">
        <f>COVER!E87</f>
        <v>0</v>
      </c>
    </row>
    <row r="4" spans="1:18" ht="21" customHeight="1">
      <c r="A4" t="s">
        <v>299</v>
      </c>
      <c r="B4" s="39">
        <f>COVER!F87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Mandiri&amp;Kelompok'!AB8+'Rubrik Kerja Mandiri&amp;Kelompok'!AB9+'Rubrik Kerja Mandiri&amp;Kelompok'!AB10)/(3*4))*0.2)+((('Rubrik Kerja Mandiri&amp;Kelompok'!AB23+'Rubrik Kerja Mandiri&amp;Kelompok'!AB24+'Rubrik Kerja Mandiri&amp;Kelompok'!AB25+'Rubrik Kerja Mandiri&amp;Kelompok'!AB26+'Rubrik Kerja Mandiri&amp;Kelompok'!AB27+'Rubrik Kerja Mandiri&amp;Kelompok'!AB28+'Rubrik Kerja Mandiri&amp;Kelompok'!AB29+'Rubrik Kerja Mandiri&amp;Kelompok'!AB30)/(8*4))*0.5)+((('Rubrik Kerja Mandiri&amp;Kelompok'!AB39+'Rubrik Kerja Mandiri&amp;Kelompok'!AB40+'Rubrik Kerja Mandiri&amp;Kelompok'!AB41)/(3*4))*0.3))*100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Pembekalan'!X8</f>
        <v>0</v>
      </c>
      <c r="E9" s="4">
        <v>0.1</v>
      </c>
      <c r="F9" s="8">
        <f>(('Rubrik Proposal Kegiatan'!AB8+'Rubrik Proposal Kegiatan'!AB9+'Rubrik Proposal Kegiatan'!AB10+'Rubrik Proposal Kegiatan'!AB11)/(4*4))*100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Mandiri&amp;Kelompok'!AB11+'Rubrik Kerja Mandiri&amp;Kelompok'!AB12+'Rubrik Kerja Mandiri&amp;Kelompok'!AB13+'Rubrik Kerja Mandiri&amp;Kelompok'!AB14)/(4*4))*100</f>
        <v>0</v>
      </c>
      <c r="I10" s="4">
        <v>0.05</v>
      </c>
      <c r="J10" s="8">
        <f>(('Rubrik Log Book Kegiatan'!AB8+'Rubrik Log Book Kegiatan'!AB9+'Rubrik Log Book Kegiatan'!AB10+'Rubrik Log Book Kegiatan'!AB11+'Rubrik Log Book Kegiatan'!AB12+'Rubrik Log Book Kegiatan'!AB13)/(6*4))*100</f>
        <v>0</v>
      </c>
      <c r="K10" s="1"/>
      <c r="L10" s="1"/>
      <c r="M10" s="1"/>
      <c r="N10" s="1"/>
      <c r="O10" s="4">
        <v>0.25</v>
      </c>
      <c r="P10" s="8">
        <f>(('Rubrik Laporan Akhir'!AB8+'Rubrik Laporan Akhir'!AB9+'Rubrik Laporan Akhir'!AB10+'Rubrik Laporan Akhir'!AB11+'Rubrik Laporan Akhir'!AB12+'Rubrik Laporan Akhir'!AB13)/(6*4))*100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Mandiri&amp;Kelompok'!AB42+'Rubrik Kerja Mandiri&amp;Kelompok'!AB43+'Rubrik Kerja Mandiri&amp;Kelompok'!AB44+'Rubrik Kerja Mandiri&amp;Kelompok'!AB45+'Rubrik Kerja Mandiri&amp;Kelompok'!AB46)/(5*4))*100</f>
        <v>0</v>
      </c>
      <c r="I11" s="4">
        <v>0.05</v>
      </c>
      <c r="J11" s="8">
        <f>(('Rubrik Log Book Kegiatan'!AB14+'Rubrik Log Book Kegiatan'!AB15+'Rubrik Log Book Kegiatan'!AB16+'Rubrik Log Book Kegiatan'!AB17)/(4*4))*100</f>
        <v>0</v>
      </c>
      <c r="K11" s="4">
        <v>0.05</v>
      </c>
      <c r="L11" s="8">
        <f>(('Rubrik Video Kegiatan'!AB8+'Rubrik Video Kegiatan'!AB9+'Rubrik Video Kegiatan'!AB10+'Rubrik Video Kegiatan'!AB11+'Rubrik Video Kegiatan'!AB12)/(5*4))*100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Mandiri&amp;Kelompok'!AB47+'Rubrik Kerja Mandiri&amp;Kelompok'!AB48+'Rubrik Kerja Mandiri&amp;Kelompok'!AB49)/(3*4))*100</f>
        <v>0</v>
      </c>
      <c r="I12" s="1"/>
      <c r="J12" s="1"/>
      <c r="K12" s="1"/>
      <c r="L12" s="1"/>
      <c r="M12" s="4">
        <v>0.05</v>
      </c>
      <c r="N12" s="8">
        <f>(('Rubrik Presentasi dan Diskusi'!AB8+'Rubrik Presentasi dan Diskusi'!AB9+'Rubrik Presentasi dan Diskusi'!AB10+'Rubrik Presentasi dan Diskusi'!AB11+'Rubrik Presentasi dan Diskusi'!AB12+'Rubrik Presentasi dan Diskusi'!AB13+'Rubrik Presentasi dan Diskusi'!AB14+'Rubrik Presentasi dan Diskusi'!AB15)/(8*4))*100</f>
        <v>0</v>
      </c>
      <c r="O12" s="4">
        <v>0.05</v>
      </c>
      <c r="P12" s="9">
        <f>(('Rubrik Laporan Akhir'!AB14+'Rubrik Laporan Akhir'!AB15+'Rubrik Laporan Akhir'!AB16)/(3*4))*100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Rzm89c1Su7ZXPdemUkfidH8q6bhCvXiBf+yIol1bdYlrVhmC7I6am5NRdQy/EfIPsMZNnDtbjxO/IZCMV+K16g==" saltValue="QL6EFWIeHvLcNHwJaFceQg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68463-B70E-47DA-AEA5-59E091F32785}">
  <sheetPr codeName="Sheet31"/>
  <dimension ref="A1:R12"/>
  <sheetViews>
    <sheetView topLeftCell="B1" zoomScaleNormal="100"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COVER!C88</f>
        <v>0</v>
      </c>
    </row>
    <row r="2" spans="1:18" ht="21.6" customHeight="1">
      <c r="A2" t="s">
        <v>297</v>
      </c>
      <c r="B2" s="39">
        <f>COVER!B88</f>
        <v>0</v>
      </c>
    </row>
    <row r="3" spans="1:18" ht="21.6" customHeight="1">
      <c r="A3" t="s">
        <v>298</v>
      </c>
      <c r="B3" s="39">
        <f>COVER!E88</f>
        <v>0</v>
      </c>
    </row>
    <row r="4" spans="1:18" ht="21" customHeight="1">
      <c r="A4" t="s">
        <v>299</v>
      </c>
      <c r="B4" s="39">
        <f>COVER!F88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Mandiri&amp;Kelompok'!AC8+'Rubrik Kerja Mandiri&amp;Kelompok'!AC9+'Rubrik Kerja Mandiri&amp;Kelompok'!AC10)/(3*4))*0.2)+((('Rubrik Kerja Mandiri&amp;Kelompok'!AC23+'Rubrik Kerja Mandiri&amp;Kelompok'!AC24+'Rubrik Kerja Mandiri&amp;Kelompok'!AC25+'Rubrik Kerja Mandiri&amp;Kelompok'!AC26+'Rubrik Kerja Mandiri&amp;Kelompok'!AC27+'Rubrik Kerja Mandiri&amp;Kelompok'!AC28+'Rubrik Kerja Mandiri&amp;Kelompok'!AC29+'Rubrik Kerja Mandiri&amp;Kelompok'!AC30)/(8*4))*0.5)+((('Rubrik Kerja Mandiri&amp;Kelompok'!AC39+'Rubrik Kerja Mandiri&amp;Kelompok'!AC40+'Rubrik Kerja Mandiri&amp;Kelompok'!AC41)/(3*4))*0.3))*100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Pembekalan'!Y8</f>
        <v>0</v>
      </c>
      <c r="E9" s="4">
        <v>0.1</v>
      </c>
      <c r="F9" s="8">
        <f>(('Rubrik Proposal Kegiatan'!AC8+'Rubrik Proposal Kegiatan'!AC9+'Rubrik Proposal Kegiatan'!AC10+'Rubrik Proposal Kegiatan'!AC11)/(4*4))*100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Mandiri&amp;Kelompok'!AC11+'Rubrik Kerja Mandiri&amp;Kelompok'!AC12+'Rubrik Kerja Mandiri&amp;Kelompok'!AC13+'Rubrik Kerja Mandiri&amp;Kelompok'!AC14)/(4*4))*100</f>
        <v>0</v>
      </c>
      <c r="I10" s="4">
        <v>0.05</v>
      </c>
      <c r="J10" s="8">
        <f>(('Rubrik Log Book Kegiatan'!AC8+'Rubrik Log Book Kegiatan'!AC9+'Rubrik Log Book Kegiatan'!AC10+'Rubrik Log Book Kegiatan'!AC11+'Rubrik Log Book Kegiatan'!AC12+'Rubrik Log Book Kegiatan'!AC13)/(6*4))*100</f>
        <v>0</v>
      </c>
      <c r="K10" s="1"/>
      <c r="L10" s="1"/>
      <c r="M10" s="1"/>
      <c r="N10" s="1"/>
      <c r="O10" s="4">
        <v>0.25</v>
      </c>
      <c r="P10" s="8">
        <f>(('Rubrik Laporan Akhir'!AC8+'Rubrik Laporan Akhir'!AC9+'Rubrik Laporan Akhir'!AC10+'Rubrik Laporan Akhir'!AC11+'Rubrik Laporan Akhir'!AC12+'Rubrik Laporan Akhir'!AC13)/(6*4))*100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Mandiri&amp;Kelompok'!AC42+'Rubrik Kerja Mandiri&amp;Kelompok'!AC43+'Rubrik Kerja Mandiri&amp;Kelompok'!AC44+'Rubrik Kerja Mandiri&amp;Kelompok'!AC45+'Rubrik Kerja Mandiri&amp;Kelompok'!AC46)/(5*4))*100</f>
        <v>0</v>
      </c>
      <c r="I11" s="4">
        <v>0.05</v>
      </c>
      <c r="J11" s="8">
        <f>(('Rubrik Log Book Kegiatan'!AC14+'Rubrik Log Book Kegiatan'!AC15+'Rubrik Log Book Kegiatan'!AC16+'Rubrik Log Book Kegiatan'!AC17)/(4*4))*100</f>
        <v>0</v>
      </c>
      <c r="K11" s="4">
        <v>0.05</v>
      </c>
      <c r="L11" s="8">
        <f>(('Rubrik Video Kegiatan'!AC8+'Rubrik Video Kegiatan'!AC9+'Rubrik Video Kegiatan'!AC10+'Rubrik Video Kegiatan'!AC11+'Rubrik Video Kegiatan'!AC12)/(5*4))*100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Mandiri&amp;Kelompok'!AC47+'Rubrik Kerja Mandiri&amp;Kelompok'!AC48+'Rubrik Kerja Mandiri&amp;Kelompok'!AC49)/(3*4))*100</f>
        <v>0</v>
      </c>
      <c r="I12" s="1"/>
      <c r="J12" s="1"/>
      <c r="K12" s="1"/>
      <c r="L12" s="1"/>
      <c r="M12" s="4">
        <v>0.05</v>
      </c>
      <c r="N12" s="8">
        <f>(('Rubrik Presentasi dan Diskusi'!AC8+'Rubrik Presentasi dan Diskusi'!AC9+'Rubrik Presentasi dan Diskusi'!AC10+'Rubrik Presentasi dan Diskusi'!AC11+'Rubrik Presentasi dan Diskusi'!AC12+'Rubrik Presentasi dan Diskusi'!AC13+'Rubrik Presentasi dan Diskusi'!AC14+'Rubrik Presentasi dan Diskusi'!AC15)/(8*4))*100</f>
        <v>0</v>
      </c>
      <c r="O12" s="4">
        <v>0.05</v>
      </c>
      <c r="P12" s="9">
        <f>(('Rubrik Laporan Akhir'!AC14+'Rubrik Laporan Akhir'!AC15+'Rubrik Laporan Akhir'!AC16)/(3*4))*100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7x8E83j0uBk0MqziHBStOFn2uJOXaJkLZDusJxF/O+3mJpdWT7KWEMMw9mVH3gNGZem6GNvGB1rzgKxIZ4CpFQ==" saltValue="w6jT2/ZaXW4Wc8UX3wBR9A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24696-6BB1-43D9-B2AB-F8CD4C51012D}">
  <sheetPr codeName="Sheet32"/>
  <dimension ref="A1:R12"/>
  <sheetViews>
    <sheetView topLeftCell="B1" zoomScaleNormal="100"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4" max="4" width="9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COVER!C89</f>
        <v>0</v>
      </c>
    </row>
    <row r="2" spans="1:18" ht="21.6" customHeight="1">
      <c r="A2" t="s">
        <v>297</v>
      </c>
      <c r="B2" s="39">
        <f>COVER!B89</f>
        <v>0</v>
      </c>
    </row>
    <row r="3" spans="1:18" ht="21.6" customHeight="1">
      <c r="A3" t="s">
        <v>298</v>
      </c>
      <c r="B3" s="39">
        <f>COVER!E89</f>
        <v>0</v>
      </c>
    </row>
    <row r="4" spans="1:18" ht="21" customHeight="1">
      <c r="A4" t="s">
        <v>299</v>
      </c>
      <c r="B4" s="39">
        <f>COVER!F89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Mandiri&amp;Kelompok'!AD8+'Rubrik Kerja Mandiri&amp;Kelompok'!AD9+'Rubrik Kerja Mandiri&amp;Kelompok'!AD10)/(3*4))*0.2)+((('Rubrik Kerja Mandiri&amp;Kelompok'!AD23+'Rubrik Kerja Mandiri&amp;Kelompok'!AD24+'Rubrik Kerja Mandiri&amp;Kelompok'!AD25+'Rubrik Kerja Mandiri&amp;Kelompok'!AD26+'Rubrik Kerja Mandiri&amp;Kelompok'!AD27+'Rubrik Kerja Mandiri&amp;Kelompok'!AD28+'Rubrik Kerja Mandiri&amp;Kelompok'!AD29+'Rubrik Kerja Mandiri&amp;Kelompok'!AD30)/(8*4))*0.5)+((('Rubrik Kerja Mandiri&amp;Kelompok'!AD39+'Rubrik Kerja Mandiri&amp;Kelompok'!AD40+'Rubrik Kerja Mandiri&amp;Kelompok'!AD41)/(3*4))*0.3))*100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Pembekalan'!Z8</f>
        <v>0</v>
      </c>
      <c r="E9" s="4">
        <v>0.1</v>
      </c>
      <c r="F9" s="8">
        <f>(('Rubrik Proposal Kegiatan'!AD8+'Rubrik Proposal Kegiatan'!AD9+'Rubrik Proposal Kegiatan'!AD10+'Rubrik Proposal Kegiatan'!AD11)/(4*4))*100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Mandiri&amp;Kelompok'!AD11+'Rubrik Kerja Mandiri&amp;Kelompok'!AD12+'Rubrik Kerja Mandiri&amp;Kelompok'!AD13+'Rubrik Kerja Mandiri&amp;Kelompok'!AD14)/(4*4))*100</f>
        <v>0</v>
      </c>
      <c r="I10" s="4">
        <v>0.05</v>
      </c>
      <c r="J10" s="8">
        <f>(('Rubrik Log Book Kegiatan'!AD8+'Rubrik Log Book Kegiatan'!AD9+'Rubrik Log Book Kegiatan'!AD10+'Rubrik Log Book Kegiatan'!AD11+'Rubrik Log Book Kegiatan'!AD12+'Rubrik Log Book Kegiatan'!AD13)/(6*4))*100</f>
        <v>0</v>
      </c>
      <c r="K10" s="1"/>
      <c r="L10" s="1"/>
      <c r="M10" s="1"/>
      <c r="N10" s="1"/>
      <c r="O10" s="4">
        <v>0.25</v>
      </c>
      <c r="P10" s="8">
        <f>(('Rubrik Laporan Akhir'!AD8+'Rubrik Laporan Akhir'!AD9+'Rubrik Laporan Akhir'!AD10+'Rubrik Laporan Akhir'!AD11+'Rubrik Laporan Akhir'!AD12+'Rubrik Laporan Akhir'!AD13)/(6*4))*100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Mandiri&amp;Kelompok'!AD42+'Rubrik Kerja Mandiri&amp;Kelompok'!AD43+'Rubrik Kerja Mandiri&amp;Kelompok'!AD44+'Rubrik Kerja Mandiri&amp;Kelompok'!AD45+'Rubrik Kerja Mandiri&amp;Kelompok'!AD46)/(5*4))*100</f>
        <v>0</v>
      </c>
      <c r="I11" s="4">
        <v>0.05</v>
      </c>
      <c r="J11" s="8">
        <f>(('Rubrik Log Book Kegiatan'!AD14+'Rubrik Log Book Kegiatan'!AD15+'Rubrik Log Book Kegiatan'!AD16+'Rubrik Log Book Kegiatan'!AD17)/(4*4))*100</f>
        <v>0</v>
      </c>
      <c r="K11" s="4">
        <v>0.05</v>
      </c>
      <c r="L11" s="8">
        <f>(('Rubrik Video Kegiatan'!AD8+'Rubrik Video Kegiatan'!AD9+'Rubrik Video Kegiatan'!AD10+'Rubrik Video Kegiatan'!AD11+'Rubrik Video Kegiatan'!AD12)/(5*4))*100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Mandiri&amp;Kelompok'!AD47+'Rubrik Kerja Mandiri&amp;Kelompok'!AD48+'Rubrik Kerja Mandiri&amp;Kelompok'!AD49)/(3*4))*100</f>
        <v>0</v>
      </c>
      <c r="I12" s="1"/>
      <c r="J12" s="1"/>
      <c r="K12" s="1"/>
      <c r="L12" s="1"/>
      <c r="M12" s="4">
        <v>0.05</v>
      </c>
      <c r="N12" s="8">
        <f>(('Rubrik Presentasi dan Diskusi'!AD8+'Rubrik Presentasi dan Diskusi'!AD9+'Rubrik Presentasi dan Diskusi'!AD10+'Rubrik Presentasi dan Diskusi'!AD11+'Rubrik Presentasi dan Diskusi'!AD12+'Rubrik Presentasi dan Diskusi'!AD13+'Rubrik Presentasi dan Diskusi'!AD14+'Rubrik Presentasi dan Diskusi'!AD15)/(8*4))*100</f>
        <v>0</v>
      </c>
      <c r="O12" s="4">
        <v>0.05</v>
      </c>
      <c r="P12" s="9">
        <f>(('Rubrik Laporan Akhir'!AD14+'Rubrik Laporan Akhir'!AD15+'Rubrik Laporan Akhir'!AD16)/(3*4))*100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UanEfonsFq2OgxiCdjJplQ/62VHx2x/V/XqeB0QXuj27BEuAGjhM67hdXPGUF7ZcAetEA+4AfPZlYuzGjJWUDw==" saltValue="O6FGI0nR+6DDW6wZTYpIzQ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A3574-71D1-4AAE-B575-70AC3A113FDA}">
  <sheetPr codeName="Sheet33"/>
  <dimension ref="A1:R12"/>
  <sheetViews>
    <sheetView topLeftCell="B1" zoomScaleNormal="100"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COVER!C90</f>
        <v>0</v>
      </c>
    </row>
    <row r="2" spans="1:18" ht="21.6" customHeight="1">
      <c r="A2" t="s">
        <v>297</v>
      </c>
      <c r="B2" s="39">
        <f>COVER!B90</f>
        <v>0</v>
      </c>
    </row>
    <row r="3" spans="1:18" ht="21.6" customHeight="1">
      <c r="A3" t="s">
        <v>298</v>
      </c>
      <c r="B3" s="39">
        <f>COVER!E90</f>
        <v>0</v>
      </c>
    </row>
    <row r="4" spans="1:18" ht="21" customHeight="1">
      <c r="A4" t="s">
        <v>299</v>
      </c>
      <c r="B4" s="39">
        <f>COVER!F90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Mandiri&amp;Kelompok'!AE8+'Rubrik Kerja Mandiri&amp;Kelompok'!AE9+'Rubrik Kerja Mandiri&amp;Kelompok'!AE10)/(3*4))*0.2)+((('Rubrik Kerja Mandiri&amp;Kelompok'!AE23+'Rubrik Kerja Mandiri&amp;Kelompok'!AE24+'Rubrik Kerja Mandiri&amp;Kelompok'!AE25+'Rubrik Kerja Mandiri&amp;Kelompok'!AE26+'Rubrik Kerja Mandiri&amp;Kelompok'!AE27+'Rubrik Kerja Mandiri&amp;Kelompok'!AE28+'Rubrik Kerja Mandiri&amp;Kelompok'!AE29+'Rubrik Kerja Mandiri&amp;Kelompok'!AE30)/(8*4))*0.5)+((('Rubrik Kerja Mandiri&amp;Kelompok'!AE39+'Rubrik Kerja Mandiri&amp;Kelompok'!AE40+'Rubrik Kerja Mandiri&amp;Kelompok'!AE41)/(3*4))*0.3))*100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Pembekalan'!AA8</f>
        <v>0</v>
      </c>
      <c r="E9" s="4">
        <v>0.1</v>
      </c>
      <c r="F9" s="8">
        <f>(('Rubrik Proposal Kegiatan'!AE8+'Rubrik Proposal Kegiatan'!AE9+'Rubrik Proposal Kegiatan'!AE10+'Rubrik Proposal Kegiatan'!AE11)/(4*4))*100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Mandiri&amp;Kelompok'!AE11+'Rubrik Kerja Mandiri&amp;Kelompok'!AE12+'Rubrik Kerja Mandiri&amp;Kelompok'!AE13+'Rubrik Kerja Mandiri&amp;Kelompok'!AE14)/(4*4))*100</f>
        <v>0</v>
      </c>
      <c r="I10" s="4">
        <v>0.05</v>
      </c>
      <c r="J10" s="8">
        <f>(('Rubrik Log Book Kegiatan'!AE8+'Rubrik Log Book Kegiatan'!AE9+'Rubrik Log Book Kegiatan'!AE10+'Rubrik Log Book Kegiatan'!AE11+'Rubrik Log Book Kegiatan'!AE12+'Rubrik Log Book Kegiatan'!AE13)/(6*4))*100</f>
        <v>0</v>
      </c>
      <c r="K10" s="1"/>
      <c r="L10" s="1"/>
      <c r="M10" s="1"/>
      <c r="N10" s="1"/>
      <c r="O10" s="4">
        <v>0.25</v>
      </c>
      <c r="P10" s="8">
        <f>(('Rubrik Laporan Akhir'!AE8+'Rubrik Laporan Akhir'!AE9+'Rubrik Laporan Akhir'!AE10+'Rubrik Laporan Akhir'!AE11+'Rubrik Laporan Akhir'!AE12+'Rubrik Laporan Akhir'!AE13)/(6*4))*100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Mandiri&amp;Kelompok'!AE42+'Rubrik Kerja Mandiri&amp;Kelompok'!AE43+'Rubrik Kerja Mandiri&amp;Kelompok'!AE44+'Rubrik Kerja Mandiri&amp;Kelompok'!AE45+'Rubrik Kerja Mandiri&amp;Kelompok'!AE46)/(5*4))*100</f>
        <v>0</v>
      </c>
      <c r="I11" s="4">
        <v>0.05</v>
      </c>
      <c r="J11" s="8">
        <f>(('Rubrik Log Book Kegiatan'!AE14+'Rubrik Log Book Kegiatan'!AE15+'Rubrik Log Book Kegiatan'!AE16+'Rubrik Log Book Kegiatan'!AE17)/(4*4))*100</f>
        <v>0</v>
      </c>
      <c r="K11" s="4">
        <v>0.05</v>
      </c>
      <c r="L11" s="8">
        <f>(('Rubrik Video Kegiatan'!AE8+'Rubrik Video Kegiatan'!AE9+'Rubrik Video Kegiatan'!AE10+'Rubrik Video Kegiatan'!AE11+'Rubrik Video Kegiatan'!AE12)/(5*4))*100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Mandiri&amp;Kelompok'!AE47+'Rubrik Kerja Mandiri&amp;Kelompok'!AE48+'Rubrik Kerja Mandiri&amp;Kelompok'!AE49)/(3*4))*100</f>
        <v>0</v>
      </c>
      <c r="I12" s="1"/>
      <c r="J12" s="1"/>
      <c r="K12" s="1"/>
      <c r="L12" s="1"/>
      <c r="M12" s="4">
        <v>0.05</v>
      </c>
      <c r="N12" s="8">
        <f>(('Rubrik Presentasi dan Diskusi'!AE8+'Rubrik Presentasi dan Diskusi'!AE9+'Rubrik Presentasi dan Diskusi'!AE10+'Rubrik Presentasi dan Diskusi'!AE11+'Rubrik Presentasi dan Diskusi'!AE12+'Rubrik Presentasi dan Diskusi'!AE13+'Rubrik Presentasi dan Diskusi'!AE14+'Rubrik Presentasi dan Diskusi'!AE15)/(8*4))*100</f>
        <v>0</v>
      </c>
      <c r="O12" s="4">
        <v>0.05</v>
      </c>
      <c r="P12" s="9">
        <f>(('Rubrik Laporan Akhir'!AE14+'Rubrik Laporan Akhir'!AE15+'Rubrik Laporan Akhir'!AE16)/(3*4))*100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zKHU58uSfZguxvHsCgZHN9hm2huaGMURb2uuNu8/H4Ox/eplS9u/7Kf8Bm8X6byZE5l41iVmkZ3KOekBMQa5tw==" saltValue="hEx+ArEgbb/Vy9kSODun4g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A9B31-A387-42F3-8EC2-EA9347CA50FE}">
  <sheetPr codeName="Sheet34"/>
  <dimension ref="A1:R12"/>
  <sheetViews>
    <sheetView topLeftCell="B1" zoomScaleNormal="100"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COVER!C91</f>
        <v>0</v>
      </c>
    </row>
    <row r="2" spans="1:18" ht="21.6" customHeight="1">
      <c r="A2" t="s">
        <v>297</v>
      </c>
      <c r="B2" s="39">
        <f>COVER!B91</f>
        <v>0</v>
      </c>
    </row>
    <row r="3" spans="1:18" ht="21.6" customHeight="1">
      <c r="A3" t="s">
        <v>298</v>
      </c>
      <c r="B3" s="39">
        <f>COVER!E91</f>
        <v>0</v>
      </c>
    </row>
    <row r="4" spans="1:18" ht="21" customHeight="1">
      <c r="A4" t="s">
        <v>299</v>
      </c>
      <c r="B4" s="39">
        <f>COVER!F91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Mandiri&amp;Kelompok'!AF8+'Rubrik Kerja Mandiri&amp;Kelompok'!AF9+'Rubrik Kerja Mandiri&amp;Kelompok'!AF10)/(3*4))*0.2)+((('Rubrik Kerja Mandiri&amp;Kelompok'!AF23+'Rubrik Kerja Mandiri&amp;Kelompok'!AF24+'Rubrik Kerja Mandiri&amp;Kelompok'!AF25+'Rubrik Kerja Mandiri&amp;Kelompok'!AF26+'Rubrik Kerja Mandiri&amp;Kelompok'!AF27+'Rubrik Kerja Mandiri&amp;Kelompok'!AF28+'Rubrik Kerja Mandiri&amp;Kelompok'!AF29+'Rubrik Kerja Mandiri&amp;Kelompok'!AF30)/(8*4))*0.5)+((('Rubrik Kerja Mandiri&amp;Kelompok'!AF39+'Rubrik Kerja Mandiri&amp;Kelompok'!AF40+'Rubrik Kerja Mandiri&amp;Kelompok'!AF41)/(3*4))*0.3))*100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Pembekalan'!AB8</f>
        <v>0</v>
      </c>
      <c r="E9" s="4">
        <v>0.1</v>
      </c>
      <c r="F9" s="8">
        <f>(('Rubrik Proposal Kegiatan'!AF8+'Rubrik Proposal Kegiatan'!AF9+'Rubrik Proposal Kegiatan'!AF10+'Rubrik Proposal Kegiatan'!AF11)/(4*4))*100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Mandiri&amp;Kelompok'!AF11+'Rubrik Kerja Mandiri&amp;Kelompok'!AF12+'Rubrik Kerja Mandiri&amp;Kelompok'!AF13+'Rubrik Kerja Mandiri&amp;Kelompok'!AF14)/(4*4))*100</f>
        <v>0</v>
      </c>
      <c r="I10" s="4">
        <v>0.05</v>
      </c>
      <c r="J10" s="8">
        <f>(('Rubrik Log Book Kegiatan'!AF8+'Rubrik Log Book Kegiatan'!AF9+'Rubrik Log Book Kegiatan'!AF10+'Rubrik Log Book Kegiatan'!AF11+'Rubrik Log Book Kegiatan'!AF12+'Rubrik Log Book Kegiatan'!AF13)/(6*4))*100</f>
        <v>0</v>
      </c>
      <c r="K10" s="1"/>
      <c r="L10" s="1"/>
      <c r="M10" s="1"/>
      <c r="N10" s="1"/>
      <c r="O10" s="4">
        <v>0.25</v>
      </c>
      <c r="P10" s="8">
        <f>(('Rubrik Laporan Akhir'!AF8+'Rubrik Laporan Akhir'!AF9+'Rubrik Laporan Akhir'!AF10+'Rubrik Laporan Akhir'!AF11+'Rubrik Laporan Akhir'!AF12+'Rubrik Laporan Akhir'!AF13)/(6*4))*100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Mandiri&amp;Kelompok'!AF42+'Rubrik Kerja Mandiri&amp;Kelompok'!AF43+'Rubrik Kerja Mandiri&amp;Kelompok'!AF44+'Rubrik Kerja Mandiri&amp;Kelompok'!AF45+'Rubrik Kerja Mandiri&amp;Kelompok'!AF46)/(5*4))*100</f>
        <v>0</v>
      </c>
      <c r="I11" s="4">
        <v>0.05</v>
      </c>
      <c r="J11" s="8">
        <f>(('Rubrik Log Book Kegiatan'!AF14+'Rubrik Log Book Kegiatan'!AF15+'Rubrik Log Book Kegiatan'!AF16+'Rubrik Log Book Kegiatan'!AF17)/(4*4))*100</f>
        <v>0</v>
      </c>
      <c r="K11" s="4">
        <v>0.05</v>
      </c>
      <c r="L11" s="8">
        <f>(('Rubrik Video Kegiatan'!AF8+'Rubrik Video Kegiatan'!AF9+'Rubrik Video Kegiatan'!AF10+'Rubrik Video Kegiatan'!AF11+'Rubrik Video Kegiatan'!AF12)/(5*4))*100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Mandiri&amp;Kelompok'!AF47+'Rubrik Kerja Mandiri&amp;Kelompok'!AF48+'Rubrik Kerja Mandiri&amp;Kelompok'!AF49)/(3*4))*100</f>
        <v>0</v>
      </c>
      <c r="I12" s="1"/>
      <c r="J12" s="1"/>
      <c r="K12" s="1"/>
      <c r="L12" s="1"/>
      <c r="M12" s="4">
        <v>0.05</v>
      </c>
      <c r="N12" s="8">
        <f>(('Rubrik Presentasi dan Diskusi'!AF8+'Rubrik Presentasi dan Diskusi'!AF9+'Rubrik Presentasi dan Diskusi'!AF10+'Rubrik Presentasi dan Diskusi'!AF11+'Rubrik Presentasi dan Diskusi'!AF12+'Rubrik Presentasi dan Diskusi'!AF13+'Rubrik Presentasi dan Diskusi'!AF14+'Rubrik Presentasi dan Diskusi'!AF15)/(8*4))*100</f>
        <v>0</v>
      </c>
      <c r="O12" s="4">
        <v>0.05</v>
      </c>
      <c r="P12" s="9">
        <f>(('Rubrik Laporan Akhir'!AF14+'Rubrik Laporan Akhir'!AF15+'Rubrik Laporan Akhir'!AF16)/(3*4))*100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kpe93Rk8yDpPVjlylEmP7xG3Xv33Exzx1wtZu57ojSwPf0axwPaMHJ+BzqYXL2c/13cgeeFJ42mymzmwfeVxXw==" saltValue="OHTmpU+wGU4PJbmS//0RGg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AC8C7-1759-4F09-90C1-A7DE69CD93C3}">
  <sheetPr codeName="Sheet35"/>
  <dimension ref="A1:R12"/>
  <sheetViews>
    <sheetView topLeftCell="B1"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39">
        <f>COVER!C92</f>
        <v>0</v>
      </c>
    </row>
    <row r="2" spans="1:18" ht="21.6" customHeight="1">
      <c r="A2" t="s">
        <v>297</v>
      </c>
      <c r="B2" s="39">
        <f>COVER!B92</f>
        <v>0</v>
      </c>
    </row>
    <row r="3" spans="1:18" ht="21.6" customHeight="1">
      <c r="A3" t="s">
        <v>298</v>
      </c>
      <c r="B3" s="39">
        <f>COVER!E92</f>
        <v>0</v>
      </c>
    </row>
    <row r="4" spans="1:18" ht="21" customHeight="1">
      <c r="A4" t="s">
        <v>299</v>
      </c>
      <c r="B4" s="39">
        <f>COVER!F92</f>
        <v>0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Mandiri&amp;Kelompok'!AG8+'Rubrik Kerja Mandiri&amp;Kelompok'!AG9+'Rubrik Kerja Mandiri&amp;Kelompok'!AG10)/(3*4))*0.2)+((('Rubrik Kerja Mandiri&amp;Kelompok'!AG23+'Rubrik Kerja Mandiri&amp;Kelompok'!AG24+'Rubrik Kerja Mandiri&amp;Kelompok'!AG25+'Rubrik Kerja Mandiri&amp;Kelompok'!AG26+'Rubrik Kerja Mandiri&amp;Kelompok'!AG27+'Rubrik Kerja Mandiri&amp;Kelompok'!AG28+'Rubrik Kerja Mandiri&amp;Kelompok'!AG29+'Rubrik Kerja Mandiri&amp;Kelompok'!AG30)/(8*4))*0.5)+((('Rubrik Kerja Mandiri&amp;Kelompok'!AG39+'Rubrik Kerja Mandiri&amp;Kelompok'!AG40+'Rubrik Kerja Mandiri&amp;Kelompok'!AG41)/(3*4))*0.3))*100</f>
        <v>0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0</v>
      </c>
    </row>
    <row r="9" spans="1:18" ht="40.200000000000003" thickBot="1">
      <c r="B9" s="5" t="s">
        <v>312</v>
      </c>
      <c r="C9" s="4">
        <v>0.1</v>
      </c>
      <c r="D9" s="8">
        <f>'Nilai Pembekalan'!AC8</f>
        <v>0</v>
      </c>
      <c r="E9" s="4">
        <v>0.1</v>
      </c>
      <c r="F9" s="8">
        <f>(('Rubrik Proposal Kegiatan'!AG8+'Rubrik Proposal Kegiatan'!AG9+'Rubrik Proposal Kegiatan'!AG10+'Rubrik Proposal Kegiatan'!AG11)/(4*4))*100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0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Mandiri&amp;Kelompok'!AG11+'Rubrik Kerja Mandiri&amp;Kelompok'!AG12+'Rubrik Kerja Mandiri&amp;Kelompok'!AG13+'Rubrik Kerja Mandiri&amp;Kelompok'!AG14)/(4*4))*100</f>
        <v>0</v>
      </c>
      <c r="I10" s="4">
        <v>0.05</v>
      </c>
      <c r="J10" s="8">
        <f>(('Rubrik Log Book Kegiatan'!AG8+'Rubrik Log Book Kegiatan'!AG9+'Rubrik Log Book Kegiatan'!AG10+'Rubrik Log Book Kegiatan'!AG11+'Rubrik Log Book Kegiatan'!AG12+'Rubrik Log Book Kegiatan'!AG13)/(6*4))*100</f>
        <v>0</v>
      </c>
      <c r="K10" s="1"/>
      <c r="L10" s="1"/>
      <c r="M10" s="1"/>
      <c r="N10" s="1"/>
      <c r="O10" s="4">
        <v>0.25</v>
      </c>
      <c r="P10" s="8">
        <f>(('Rubrik Laporan Akhir'!AG8+'Rubrik Laporan Akhir'!AG9+'Rubrik Laporan Akhir'!AG10+'Rubrik Laporan Akhir'!AG11+'Rubrik Laporan Akhir'!AG12+'Rubrik Laporan Akhir'!AG13)/(6*4))*100</f>
        <v>0</v>
      </c>
      <c r="Q10" s="4">
        <v>0.35</v>
      </c>
      <c r="R10" s="9">
        <f>((G10*H10)+(I10*J10)+(O10*P10))/Q10</f>
        <v>0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Mandiri&amp;Kelompok'!AG42+'Rubrik Kerja Mandiri&amp;Kelompok'!AG43+'Rubrik Kerja Mandiri&amp;Kelompok'!AG44+'Rubrik Kerja Mandiri&amp;Kelompok'!AG45+'Rubrik Kerja Mandiri&amp;Kelompok'!AG46)/(5*4))*100</f>
        <v>0</v>
      </c>
      <c r="I11" s="4">
        <v>0.05</v>
      </c>
      <c r="J11" s="8">
        <f>(('Rubrik Log Book Kegiatan'!AG14+'Rubrik Log Book Kegiatan'!AG15+'Rubrik Log Book Kegiatan'!AG16+'Rubrik Log Book Kegiatan'!AG17)/(4*4))*100</f>
        <v>0</v>
      </c>
      <c r="K11" s="4">
        <v>0.05</v>
      </c>
      <c r="L11" s="8">
        <f>(('Rubrik Video Kegiatan'!AG8+'Rubrik Video Kegiatan'!AG9+'Rubrik Video Kegiatan'!AG10+'Rubrik Video Kegiatan'!AG11+'Rubrik Video Kegiatan'!AG12)/(5*4))*100</f>
        <v>0</v>
      </c>
      <c r="M11" s="1"/>
      <c r="N11" s="1"/>
      <c r="O11" s="1"/>
      <c r="P11" s="1"/>
      <c r="Q11" s="4">
        <v>0.15</v>
      </c>
      <c r="R11" s="9">
        <f>((G11*H11)+(I11*J11)+(K11*L11))/Q11</f>
        <v>0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Mandiri&amp;Kelompok'!AG47+'Rubrik Kerja Mandiri&amp;Kelompok'!AG48+'Rubrik Kerja Mandiri&amp;Kelompok'!AG49)/(3*4))*100</f>
        <v>0</v>
      </c>
      <c r="I12" s="1"/>
      <c r="J12" s="1"/>
      <c r="K12" s="1"/>
      <c r="L12" s="1"/>
      <c r="M12" s="4">
        <v>0.05</v>
      </c>
      <c r="N12" s="8">
        <f>(('Rubrik Presentasi dan Diskusi'!AG8+'Rubrik Presentasi dan Diskusi'!AG9+'Rubrik Presentasi dan Diskusi'!AG10+'Rubrik Presentasi dan Diskusi'!AG11+'Rubrik Presentasi dan Diskusi'!AG12+'Rubrik Presentasi dan Diskusi'!AG13+'Rubrik Presentasi dan Diskusi'!AG14+'Rubrik Presentasi dan Diskusi'!AG15)/(8*4))*100</f>
        <v>0</v>
      </c>
      <c r="O12" s="4">
        <v>0.05</v>
      </c>
      <c r="P12" s="9">
        <f>(('Rubrik Laporan Akhir'!AG14+'Rubrik Laporan Akhir'!AG15+'Rubrik Laporan Akhir'!AG16)/(3*4))*100</f>
        <v>0</v>
      </c>
      <c r="Q12" s="4">
        <v>0.15</v>
      </c>
      <c r="R12" s="9">
        <f>((G12*H12)+(M12*N12)+(O12*P12))/Q12</f>
        <v>0</v>
      </c>
    </row>
  </sheetData>
  <sheetProtection algorithmName="SHA-512" hashValue="hMhuW0OksLcJbKiUy5cf1J62EHfbeJkrjqAEND9lJFmEWqWQBSXNjrBrPTpjuz6Kj5oxJ9fuPx1Rrebfn7Rnsw==" saltValue="LF9ZfAcEAp5jw7oDK6u1mg==" spinCount="100000" sheet="1" objects="1" scenarios="1" selectLockedCells="1" selectUnlockedCells="1"/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C4DD8-3B22-4731-BA6A-FABAF4008A13}">
  <sheetPr codeName="Sheet36"/>
  <dimension ref="A4:M32"/>
  <sheetViews>
    <sheetView tabSelected="1" workbookViewId="0">
      <selection activeCell="H24" sqref="H24"/>
    </sheetView>
  </sheetViews>
  <sheetFormatPr defaultRowHeight="14.4"/>
  <cols>
    <col min="1" max="1" width="5.44140625" customWidth="1"/>
    <col min="2" max="2" width="30.109375" customWidth="1"/>
    <col min="3" max="3" width="12.44140625" customWidth="1"/>
    <col min="4" max="4" width="19.88671875" customWidth="1"/>
    <col min="5" max="5" width="22.33203125" customWidth="1"/>
  </cols>
  <sheetData>
    <row r="4" spans="1:13" ht="22.95" customHeight="1">
      <c r="A4" s="82" t="s">
        <v>25</v>
      </c>
      <c r="B4" s="82" t="s">
        <v>27</v>
      </c>
      <c r="C4" s="82" t="s">
        <v>26</v>
      </c>
      <c r="D4" s="82" t="s">
        <v>29</v>
      </c>
      <c r="E4" s="82" t="s">
        <v>30</v>
      </c>
      <c r="F4" s="82" t="s">
        <v>310</v>
      </c>
      <c r="G4" s="82"/>
      <c r="H4" s="82"/>
      <c r="I4" s="82"/>
      <c r="J4" s="82"/>
      <c r="K4" s="80" t="s">
        <v>316</v>
      </c>
      <c r="L4" s="80" t="s">
        <v>317</v>
      </c>
      <c r="M4" s="80" t="s">
        <v>318</v>
      </c>
    </row>
    <row r="5" spans="1:13" ht="22.8">
      <c r="A5" s="82"/>
      <c r="B5" s="82"/>
      <c r="C5" s="82"/>
      <c r="D5" s="82"/>
      <c r="E5" s="82"/>
      <c r="F5" s="7" t="s">
        <v>371</v>
      </c>
      <c r="G5" s="7" t="s">
        <v>372</v>
      </c>
      <c r="H5" s="7" t="s">
        <v>373</v>
      </c>
      <c r="I5" s="7" t="s">
        <v>319</v>
      </c>
      <c r="J5" s="7" t="s">
        <v>374</v>
      </c>
      <c r="K5" s="81"/>
      <c r="L5" s="81"/>
      <c r="M5" s="81"/>
    </row>
    <row r="6" spans="1:13" ht="18.600000000000001" customHeight="1">
      <c r="A6" s="12">
        <f>COVER!A66</f>
        <v>1</v>
      </c>
      <c r="B6" s="6" t="str">
        <f>COVER!C66</f>
        <v>Budi Satria</v>
      </c>
      <c r="C6" s="11">
        <f>COVER!B66</f>
        <v>2110931010</v>
      </c>
      <c r="D6" s="11" t="str">
        <f>COVER!E66</f>
        <v>Teknik Industri</v>
      </c>
      <c r="E6" s="11" t="str">
        <f>COVER!F66</f>
        <v>Teknik</v>
      </c>
      <c r="F6" s="10">
        <f>'Rekap Nilai-Mhsw 1'!R8</f>
        <v>88.645833333333329</v>
      </c>
      <c r="G6" s="10">
        <f>'Rekap Nilai-Mhsw 1'!R9</f>
        <v>83.125</v>
      </c>
      <c r="H6" s="10">
        <f>'Rekap Nilai-Mhsw 1'!R10</f>
        <v>86.30952380952381</v>
      </c>
      <c r="I6" s="10">
        <f>'Rekap Nilai-Mhsw 1'!R11</f>
        <v>85.833333333333343</v>
      </c>
      <c r="J6" s="10">
        <f>'Rekap Nilai-Mhsw 1'!R12</f>
        <v>81.944444444444457</v>
      </c>
      <c r="K6" s="10">
        <f>F6*0.15+G6*0.2+H6*0.35+I6*0.15+J6*0.15</f>
        <v>85.296875</v>
      </c>
      <c r="L6" s="11" t="str">
        <f>IF(K6&gt;=80,"A",IF(K6&gt;=75,"A-",IF(K6&gt;=70,"B+",IF(K6&gt;=65,"B",IF(K6&gt;=60,"B-",IF(K6&gt;=55,"C+",IF(K6&gt;=50,"C",IF(K6&gt;=45,"D","E"))))))))</f>
        <v>A</v>
      </c>
      <c r="M6" s="10">
        <f>IF(L6="A",4,IF(L6="A-",3.75,IF(L6="B+",3.5,IF(L6="B",3,IF(L6="B-",2.75,IF(L6="C+",2.5,IF(L6="C",2,IF(L6="D",1,"0"))))))))</f>
        <v>4</v>
      </c>
    </row>
    <row r="7" spans="1:13" ht="18.600000000000001" customHeight="1">
      <c r="A7" s="12">
        <f>COVER!A67</f>
        <v>2</v>
      </c>
      <c r="B7" s="38" t="str">
        <f>COVER!C67</f>
        <v>Andi Satria</v>
      </c>
      <c r="C7" s="11">
        <f>COVER!B67</f>
        <v>2110931011</v>
      </c>
      <c r="D7" s="11" t="str">
        <f>COVER!E67</f>
        <v>Teknik Industri</v>
      </c>
      <c r="E7" s="11" t="str">
        <f>COVER!F67</f>
        <v>Teknik</v>
      </c>
      <c r="F7" s="10">
        <f>'Rekap Nilai-Mhsw 2'!R8</f>
        <v>88.645833333333329</v>
      </c>
      <c r="G7" s="10">
        <f>'Rekap Nilai-Mhsw 2'!R9</f>
        <v>83.125</v>
      </c>
      <c r="H7" s="10">
        <f>'Rekap Nilai-Mhsw 2'!R10</f>
        <v>86.30952380952381</v>
      </c>
      <c r="I7" s="10">
        <f>'Rekap Nilai-Mhsw 2'!R11</f>
        <v>85.833333333333343</v>
      </c>
      <c r="J7" s="10">
        <f>'Rekap Nilai-Mhsw 2'!R12</f>
        <v>81.944444444444457</v>
      </c>
      <c r="K7" s="10">
        <f t="shared" ref="K7:K32" si="0">F7*0.15+G7*0.2+H7*0.35+I7*0.15+J7*0.15</f>
        <v>85.296875</v>
      </c>
      <c r="L7" s="11" t="str">
        <f t="shared" ref="L7:L32" si="1">IF(K7&gt;=80,"A",IF(K7&gt;=75,"A-",IF(K7&gt;=70,"B+",IF(K7&gt;=65,"B",IF(K7&gt;=60,"B-",IF(K7&gt;=55,"C+",IF(K7&gt;=50,"C",IF(K7&gt;=45,"D","E"))))))))</f>
        <v>A</v>
      </c>
      <c r="M7" s="10">
        <f t="shared" ref="M7:M32" si="2">IF(L7="A",4,IF(L7="A-",3.75,IF(L7="B+",3.5,IF(L7="B",3,IF(L7="B-",2.75,IF(L7="C+",2.5,IF(L7="C",2,IF(L7="D",1,"0"))))))))</f>
        <v>4</v>
      </c>
    </row>
    <row r="8" spans="1:13" ht="19.2" customHeight="1">
      <c r="A8" s="12">
        <f>COVER!A68</f>
        <v>3</v>
      </c>
      <c r="B8" s="38">
        <f>COVER!C68</f>
        <v>0</v>
      </c>
      <c r="C8" s="11">
        <f>COVER!B68</f>
        <v>0</v>
      </c>
      <c r="D8" s="11">
        <f>COVER!E68</f>
        <v>0</v>
      </c>
      <c r="E8" s="11">
        <f>COVER!F68</f>
        <v>0</v>
      </c>
      <c r="F8" s="10">
        <f>'Rekap Nilai-Mhsw 3'!R8</f>
        <v>0</v>
      </c>
      <c r="G8" s="10">
        <f>'Rekap Nilai-Mhsw 3'!R9</f>
        <v>0</v>
      </c>
      <c r="H8" s="10">
        <f>'Rekap Nilai-Mhsw 3'!R10</f>
        <v>0</v>
      </c>
      <c r="I8" s="10">
        <f>'Rekap Nilai-Mhsw 3'!R11</f>
        <v>0</v>
      </c>
      <c r="J8" s="10">
        <f>'Rekap Nilai-Mhsw 3'!R12</f>
        <v>0</v>
      </c>
      <c r="K8" s="10">
        <f t="shared" si="0"/>
        <v>0</v>
      </c>
      <c r="L8" s="11" t="str">
        <f t="shared" si="1"/>
        <v>E</v>
      </c>
      <c r="M8" s="10" t="str">
        <f t="shared" si="2"/>
        <v>0</v>
      </c>
    </row>
    <row r="9" spans="1:13">
      <c r="A9" s="12">
        <f>COVER!A69</f>
        <v>4</v>
      </c>
      <c r="B9" s="38">
        <f>COVER!C69</f>
        <v>0</v>
      </c>
      <c r="C9" s="11">
        <f>COVER!B69</f>
        <v>0</v>
      </c>
      <c r="D9" s="11">
        <f>COVER!E69</f>
        <v>0</v>
      </c>
      <c r="E9" s="11">
        <f>COVER!F69</f>
        <v>0</v>
      </c>
      <c r="F9" s="10">
        <f>'Rekap Nilai-Mhsw 4'!R8</f>
        <v>0</v>
      </c>
      <c r="G9" s="10">
        <f>'Rekap Nilai-Mhsw 4'!R9</f>
        <v>0</v>
      </c>
      <c r="H9" s="10">
        <f>'Rekap Nilai-Mhsw 4'!R10</f>
        <v>0</v>
      </c>
      <c r="I9" s="10">
        <f>'Rekap Nilai-Mhsw 4'!R11</f>
        <v>0</v>
      </c>
      <c r="J9" s="10">
        <f>'Rekap Nilai-Mhsw 4'!R12</f>
        <v>0</v>
      </c>
      <c r="K9" s="10">
        <f t="shared" si="0"/>
        <v>0</v>
      </c>
      <c r="L9" s="11" t="str">
        <f t="shared" si="1"/>
        <v>E</v>
      </c>
      <c r="M9" s="10" t="str">
        <f t="shared" si="2"/>
        <v>0</v>
      </c>
    </row>
    <row r="10" spans="1:13">
      <c r="A10" s="12">
        <f>COVER!A70</f>
        <v>5</v>
      </c>
      <c r="B10" s="38">
        <f>COVER!C70</f>
        <v>0</v>
      </c>
      <c r="C10" s="11">
        <f>COVER!B70</f>
        <v>0</v>
      </c>
      <c r="D10" s="11">
        <f>COVER!E70</f>
        <v>0</v>
      </c>
      <c r="E10" s="11">
        <f>COVER!F70</f>
        <v>0</v>
      </c>
      <c r="F10" s="10">
        <f>'Rekap Nilai-Mhsw 5'!R8</f>
        <v>0</v>
      </c>
      <c r="G10" s="10">
        <f>'Rekap Nilai-Mhsw 5'!R9</f>
        <v>0</v>
      </c>
      <c r="H10" s="10">
        <f>'Rekap Nilai-Mhsw 5'!R10</f>
        <v>0</v>
      </c>
      <c r="I10" s="10">
        <f>'Rekap Nilai-Mhsw 5'!R11</f>
        <v>0</v>
      </c>
      <c r="J10" s="10">
        <f>'Rekap Nilai-Mhsw 5'!R12</f>
        <v>0</v>
      </c>
      <c r="K10" s="10">
        <f t="shared" si="0"/>
        <v>0</v>
      </c>
      <c r="L10" s="11" t="str">
        <f t="shared" si="1"/>
        <v>E</v>
      </c>
      <c r="M10" s="10" t="str">
        <f t="shared" si="2"/>
        <v>0</v>
      </c>
    </row>
    <row r="11" spans="1:13">
      <c r="A11" s="12">
        <f>COVER!A71</f>
        <v>6</v>
      </c>
      <c r="B11" s="38">
        <f>COVER!C71</f>
        <v>0</v>
      </c>
      <c r="C11" s="11">
        <f>COVER!B71</f>
        <v>0</v>
      </c>
      <c r="D11" s="11">
        <f>COVER!E71</f>
        <v>0</v>
      </c>
      <c r="E11" s="11">
        <f>COVER!F71</f>
        <v>0</v>
      </c>
      <c r="F11" s="10">
        <f>'Rekap Nilai-Mhsw 6'!R8</f>
        <v>0</v>
      </c>
      <c r="G11" s="10">
        <f>'Rekap Nilai-Mhsw 6'!R9</f>
        <v>0</v>
      </c>
      <c r="H11" s="10">
        <f>'Rekap Nilai-Mhsw 6'!R10</f>
        <v>0</v>
      </c>
      <c r="I11" s="10">
        <f>'Rekap Nilai-Mhsw 6'!R11</f>
        <v>0</v>
      </c>
      <c r="J11" s="10">
        <f>'Rekap Nilai-Mhsw 6'!R12</f>
        <v>0</v>
      </c>
      <c r="K11" s="10">
        <f t="shared" si="0"/>
        <v>0</v>
      </c>
      <c r="L11" s="11" t="str">
        <f t="shared" si="1"/>
        <v>E</v>
      </c>
      <c r="M11" s="10" t="str">
        <f t="shared" si="2"/>
        <v>0</v>
      </c>
    </row>
    <row r="12" spans="1:13">
      <c r="A12" s="12">
        <f>COVER!A72</f>
        <v>7</v>
      </c>
      <c r="B12" s="38">
        <f>COVER!C72</f>
        <v>0</v>
      </c>
      <c r="C12" s="11">
        <f>COVER!B72</f>
        <v>0</v>
      </c>
      <c r="D12" s="11">
        <f>COVER!E72</f>
        <v>0</v>
      </c>
      <c r="E12" s="11">
        <f>COVER!F72</f>
        <v>0</v>
      </c>
      <c r="F12" s="10">
        <f>'Rekap Nilai-Mhsw 7'!R8</f>
        <v>0</v>
      </c>
      <c r="G12" s="10">
        <f>'Rekap Nilai-Mhsw 7'!R9</f>
        <v>0</v>
      </c>
      <c r="H12" s="10">
        <f>'Rekap Nilai-Mhsw 7'!R10</f>
        <v>0</v>
      </c>
      <c r="I12" s="10">
        <f>'Rekap Nilai-Mhsw 7'!R11</f>
        <v>0</v>
      </c>
      <c r="J12" s="10">
        <f>'Rekap Nilai-Mhsw 7'!R12</f>
        <v>0</v>
      </c>
      <c r="K12" s="10">
        <f t="shared" si="0"/>
        <v>0</v>
      </c>
      <c r="L12" s="11" t="str">
        <f t="shared" si="1"/>
        <v>E</v>
      </c>
      <c r="M12" s="10" t="str">
        <f t="shared" si="2"/>
        <v>0</v>
      </c>
    </row>
    <row r="13" spans="1:13">
      <c r="A13" s="12">
        <f>COVER!A73</f>
        <v>8</v>
      </c>
      <c r="B13" s="38">
        <f>COVER!C73</f>
        <v>0</v>
      </c>
      <c r="C13" s="11">
        <f>COVER!B73</f>
        <v>0</v>
      </c>
      <c r="D13" s="11">
        <f>COVER!E73</f>
        <v>0</v>
      </c>
      <c r="E13" s="11">
        <f>COVER!F73</f>
        <v>0</v>
      </c>
      <c r="F13" s="10">
        <f>'Rekap Nilai-Mhsw 8'!R8</f>
        <v>0</v>
      </c>
      <c r="G13" s="10">
        <f>'Rekap Nilai-Mhsw 8'!R9</f>
        <v>0</v>
      </c>
      <c r="H13" s="10">
        <f>'Rekap Nilai-Mhsw 8'!R10</f>
        <v>0</v>
      </c>
      <c r="I13" s="10">
        <f>'Rekap Nilai-Mhsw 8'!R11</f>
        <v>0</v>
      </c>
      <c r="J13" s="10">
        <f>'Rekap Nilai-Mhsw 8'!R12</f>
        <v>0</v>
      </c>
      <c r="K13" s="10">
        <f t="shared" si="0"/>
        <v>0</v>
      </c>
      <c r="L13" s="11" t="str">
        <f t="shared" si="1"/>
        <v>E</v>
      </c>
      <c r="M13" s="10" t="str">
        <f t="shared" si="2"/>
        <v>0</v>
      </c>
    </row>
    <row r="14" spans="1:13">
      <c r="A14" s="12">
        <f>COVER!A74</f>
        <v>9</v>
      </c>
      <c r="B14" s="38">
        <f>COVER!C74</f>
        <v>0</v>
      </c>
      <c r="C14" s="11">
        <f>COVER!B74</f>
        <v>0</v>
      </c>
      <c r="D14" s="11">
        <f>COVER!E74</f>
        <v>0</v>
      </c>
      <c r="E14" s="11">
        <f>COVER!F74</f>
        <v>0</v>
      </c>
      <c r="F14" s="10">
        <f>'Rekap Nilai-Mhsw 9'!R8</f>
        <v>0</v>
      </c>
      <c r="G14" s="10">
        <f>'Rekap Nilai-Mhsw 9'!R9</f>
        <v>0</v>
      </c>
      <c r="H14" s="10">
        <f>'Rekap Nilai-Mhsw 9'!R10</f>
        <v>0</v>
      </c>
      <c r="I14" s="10">
        <f>'Rekap Nilai-Mhsw 9'!R11</f>
        <v>0</v>
      </c>
      <c r="J14" s="10">
        <f>'Rekap Nilai-Mhsw 9'!R12</f>
        <v>0</v>
      </c>
      <c r="K14" s="10">
        <f t="shared" si="0"/>
        <v>0</v>
      </c>
      <c r="L14" s="11" t="str">
        <f t="shared" si="1"/>
        <v>E</v>
      </c>
      <c r="M14" s="10" t="str">
        <f t="shared" si="2"/>
        <v>0</v>
      </c>
    </row>
    <row r="15" spans="1:13">
      <c r="A15" s="12">
        <f>COVER!A75</f>
        <v>10</v>
      </c>
      <c r="B15" s="38">
        <f>COVER!C75</f>
        <v>0</v>
      </c>
      <c r="C15" s="11">
        <f>COVER!B75</f>
        <v>0</v>
      </c>
      <c r="D15" s="11">
        <f>COVER!E75</f>
        <v>0</v>
      </c>
      <c r="E15" s="11">
        <f>COVER!F75</f>
        <v>0</v>
      </c>
      <c r="F15" s="10">
        <f>'Rekap Nilai-Mhsw 10'!R8</f>
        <v>0</v>
      </c>
      <c r="G15" s="10">
        <f>'Rekap Nilai-Mhsw 10'!R9</f>
        <v>0</v>
      </c>
      <c r="H15" s="10">
        <f>'Rekap Nilai-Mhsw 10'!R10</f>
        <v>0</v>
      </c>
      <c r="I15" s="10">
        <f>'Rekap Nilai-Mhsw 10'!R11</f>
        <v>0</v>
      </c>
      <c r="J15" s="10">
        <f>'Rekap Nilai-Mhsw 10'!R12</f>
        <v>0</v>
      </c>
      <c r="K15" s="10">
        <f t="shared" si="0"/>
        <v>0</v>
      </c>
      <c r="L15" s="11" t="str">
        <f t="shared" si="1"/>
        <v>E</v>
      </c>
      <c r="M15" s="10" t="str">
        <f t="shared" si="2"/>
        <v>0</v>
      </c>
    </row>
    <row r="16" spans="1:13">
      <c r="A16" s="12">
        <f>COVER!A76</f>
        <v>11</v>
      </c>
      <c r="B16" s="38">
        <f>COVER!C76</f>
        <v>0</v>
      </c>
      <c r="C16" s="11">
        <f>COVER!B76</f>
        <v>0</v>
      </c>
      <c r="D16" s="11">
        <f>COVER!E76</f>
        <v>0</v>
      </c>
      <c r="E16" s="11">
        <f>COVER!F76</f>
        <v>0</v>
      </c>
      <c r="F16" s="10">
        <f>'Rekap Nilai-Mhsw 11'!R8</f>
        <v>0</v>
      </c>
      <c r="G16" s="10">
        <f>'Rekap Nilai-Mhsw 11'!R9</f>
        <v>0</v>
      </c>
      <c r="H16" s="10">
        <f>'Rekap Nilai-Mhsw 11'!R10</f>
        <v>0</v>
      </c>
      <c r="I16" s="10">
        <f>'Rekap Nilai-Mhsw 11'!R11</f>
        <v>0</v>
      </c>
      <c r="J16" s="10">
        <f>'Rekap Nilai-Mhsw 11'!R12</f>
        <v>0</v>
      </c>
      <c r="K16" s="10">
        <f t="shared" si="0"/>
        <v>0</v>
      </c>
      <c r="L16" s="11" t="str">
        <f t="shared" si="1"/>
        <v>E</v>
      </c>
      <c r="M16" s="10" t="str">
        <f t="shared" si="2"/>
        <v>0</v>
      </c>
    </row>
    <row r="17" spans="1:13">
      <c r="A17" s="12">
        <f>COVER!A77</f>
        <v>12</v>
      </c>
      <c r="B17" s="38">
        <f>COVER!C77</f>
        <v>0</v>
      </c>
      <c r="C17" s="11">
        <f>COVER!B77</f>
        <v>0</v>
      </c>
      <c r="D17" s="11">
        <f>COVER!E77</f>
        <v>0</v>
      </c>
      <c r="E17" s="11">
        <f>COVER!F77</f>
        <v>0</v>
      </c>
      <c r="F17" s="10">
        <f>'Rekap Nilai-Mhsw 12'!R8</f>
        <v>0</v>
      </c>
      <c r="G17" s="10">
        <f>'Rekap Nilai-Mhsw 12'!R9</f>
        <v>0</v>
      </c>
      <c r="H17" s="10">
        <f>'Rekap Nilai-Mhsw 12'!R10</f>
        <v>0</v>
      </c>
      <c r="I17" s="10">
        <f>'Rekap Nilai-Mhsw 12'!R11</f>
        <v>0</v>
      </c>
      <c r="J17" s="10">
        <f>'Rekap Nilai-Mhsw 12'!R12</f>
        <v>0</v>
      </c>
      <c r="K17" s="10">
        <f t="shared" si="0"/>
        <v>0</v>
      </c>
      <c r="L17" s="11" t="str">
        <f t="shared" si="1"/>
        <v>E</v>
      </c>
      <c r="M17" s="10" t="str">
        <f t="shared" si="2"/>
        <v>0</v>
      </c>
    </row>
    <row r="18" spans="1:13">
      <c r="A18" s="12">
        <f>COVER!A78</f>
        <v>13</v>
      </c>
      <c r="B18" s="38">
        <f>COVER!C78</f>
        <v>0</v>
      </c>
      <c r="C18" s="11">
        <f>COVER!B78</f>
        <v>0</v>
      </c>
      <c r="D18" s="11">
        <f>COVER!E78</f>
        <v>0</v>
      </c>
      <c r="E18" s="11">
        <f>COVER!F78</f>
        <v>0</v>
      </c>
      <c r="F18" s="10">
        <f>'Rekap Nilai-Mhsw 13'!R8</f>
        <v>0</v>
      </c>
      <c r="G18" s="10">
        <f>'Rekap Nilai-Mhsw 13'!R9</f>
        <v>0</v>
      </c>
      <c r="H18" s="10">
        <f>'Rekap Nilai-Mhsw 13'!R10</f>
        <v>0</v>
      </c>
      <c r="I18" s="10">
        <f>'Rekap Nilai-Mhsw 13'!R11</f>
        <v>0</v>
      </c>
      <c r="J18" s="10">
        <f>'Rekap Nilai-Mhsw 13'!R12</f>
        <v>0</v>
      </c>
      <c r="K18" s="10">
        <f t="shared" si="0"/>
        <v>0</v>
      </c>
      <c r="L18" s="11" t="str">
        <f t="shared" si="1"/>
        <v>E</v>
      </c>
      <c r="M18" s="10" t="str">
        <f t="shared" si="2"/>
        <v>0</v>
      </c>
    </row>
    <row r="19" spans="1:13">
      <c r="A19" s="12">
        <f>COVER!A79</f>
        <v>14</v>
      </c>
      <c r="B19" s="38">
        <f>COVER!C79</f>
        <v>0</v>
      </c>
      <c r="C19" s="11">
        <f>COVER!B79</f>
        <v>0</v>
      </c>
      <c r="D19" s="11">
        <f>COVER!E79</f>
        <v>0</v>
      </c>
      <c r="E19" s="11">
        <f>COVER!F79</f>
        <v>0</v>
      </c>
      <c r="F19" s="10">
        <f>'Rekap Nilai-Mhsw 14'!R8</f>
        <v>0</v>
      </c>
      <c r="G19" s="10">
        <f>'Rekap Nilai-Mhsw 14'!R9</f>
        <v>0</v>
      </c>
      <c r="H19" s="10">
        <f>'Rekap Nilai-Mhsw 14'!R10</f>
        <v>0</v>
      </c>
      <c r="I19" s="10">
        <f>'Rekap Nilai-Mhsw 14'!R11</f>
        <v>0</v>
      </c>
      <c r="J19" s="10">
        <f>'Rekap Nilai-Mhsw 14'!R12</f>
        <v>0</v>
      </c>
      <c r="K19" s="10">
        <f t="shared" si="0"/>
        <v>0</v>
      </c>
      <c r="L19" s="11" t="str">
        <f t="shared" si="1"/>
        <v>E</v>
      </c>
      <c r="M19" s="10" t="str">
        <f t="shared" si="2"/>
        <v>0</v>
      </c>
    </row>
    <row r="20" spans="1:13">
      <c r="A20" s="12">
        <f>COVER!A80</f>
        <v>15</v>
      </c>
      <c r="B20" s="38">
        <f>COVER!C80</f>
        <v>0</v>
      </c>
      <c r="C20" s="11">
        <f>COVER!B80</f>
        <v>0</v>
      </c>
      <c r="D20" s="11">
        <f>COVER!E80</f>
        <v>0</v>
      </c>
      <c r="E20" s="11">
        <f>COVER!F80</f>
        <v>0</v>
      </c>
      <c r="F20" s="10">
        <f>'Rekap Nilai-Mhsw 15'!R8</f>
        <v>0</v>
      </c>
      <c r="G20" s="10">
        <f>'Rekap Nilai-Mhsw 15'!R9</f>
        <v>0</v>
      </c>
      <c r="H20" s="10">
        <f>'Rekap Nilai-Mhsw 15'!R10</f>
        <v>0</v>
      </c>
      <c r="I20" s="10">
        <f>'Rekap Nilai-Mhsw 15'!R11</f>
        <v>0</v>
      </c>
      <c r="J20" s="10">
        <f>'Rekap Nilai-Mhsw 15'!R12</f>
        <v>0</v>
      </c>
      <c r="K20" s="10">
        <f t="shared" si="0"/>
        <v>0</v>
      </c>
      <c r="L20" s="11" t="str">
        <f t="shared" si="1"/>
        <v>E</v>
      </c>
      <c r="M20" s="10" t="str">
        <f>IF(L20="A",4,IF(L20="A-",3.75,IF(L20="B+",3.5,IF(L20="B",3,IF(L20="B-",2.75,IF(L20="C+",2.5,IF(L20="C",2,IF(L20="D",1,"0"))))))))</f>
        <v>0</v>
      </c>
    </row>
    <row r="21" spans="1:13">
      <c r="A21" s="12">
        <f>COVER!A81</f>
        <v>16</v>
      </c>
      <c r="B21" s="38">
        <f>COVER!C81</f>
        <v>0</v>
      </c>
      <c r="C21" s="11">
        <f>COVER!B81</f>
        <v>0</v>
      </c>
      <c r="D21" s="11">
        <f>COVER!E81</f>
        <v>0</v>
      </c>
      <c r="E21" s="11">
        <f>COVER!F81</f>
        <v>0</v>
      </c>
      <c r="F21" s="10">
        <f>'Rekap Nilai-Mhsw 16'!R8</f>
        <v>0</v>
      </c>
      <c r="G21" s="10">
        <f>'Rekap Nilai-Mhsw 16'!R9</f>
        <v>0</v>
      </c>
      <c r="H21" s="10">
        <f>'Rekap Nilai-Mhsw 16'!R10</f>
        <v>0</v>
      </c>
      <c r="I21" s="10">
        <f>'Rekap Nilai-Mhsw 16'!R11</f>
        <v>0</v>
      </c>
      <c r="J21" s="10">
        <f>'Rekap Nilai-Mhsw 16'!R12</f>
        <v>0</v>
      </c>
      <c r="K21" s="10">
        <f t="shared" si="0"/>
        <v>0</v>
      </c>
      <c r="L21" s="11" t="str">
        <f t="shared" si="1"/>
        <v>E</v>
      </c>
      <c r="M21" s="10" t="str">
        <f t="shared" si="2"/>
        <v>0</v>
      </c>
    </row>
    <row r="22" spans="1:13">
      <c r="A22" s="12">
        <f>COVER!A82</f>
        <v>17</v>
      </c>
      <c r="B22" s="38">
        <f>COVER!C82</f>
        <v>0</v>
      </c>
      <c r="C22" s="11">
        <f>COVER!B82</f>
        <v>0</v>
      </c>
      <c r="D22" s="11">
        <f>COVER!E82</f>
        <v>0</v>
      </c>
      <c r="E22" s="11">
        <f>COVER!F82</f>
        <v>0</v>
      </c>
      <c r="F22" s="10">
        <f>'Rekap Nilai-Mhsw 17'!R8</f>
        <v>0</v>
      </c>
      <c r="G22" s="10">
        <f>'Rekap Nilai-Mhsw 17'!R9</f>
        <v>0</v>
      </c>
      <c r="H22" s="10">
        <f>'Rekap Nilai-Mhsw 17'!R10</f>
        <v>0</v>
      </c>
      <c r="I22" s="10">
        <f>'Rekap Nilai-Mhsw 17'!R11</f>
        <v>0</v>
      </c>
      <c r="J22" s="10">
        <f>'Rekap Nilai-Mhsw 17'!R12</f>
        <v>0</v>
      </c>
      <c r="K22" s="10">
        <f t="shared" si="0"/>
        <v>0</v>
      </c>
      <c r="L22" s="11" t="str">
        <f t="shared" si="1"/>
        <v>E</v>
      </c>
      <c r="M22" s="10" t="str">
        <f t="shared" si="2"/>
        <v>0</v>
      </c>
    </row>
    <row r="23" spans="1:13">
      <c r="A23" s="12">
        <f>COVER!A83</f>
        <v>18</v>
      </c>
      <c r="B23" s="38">
        <f>COVER!C83</f>
        <v>0</v>
      </c>
      <c r="C23" s="11">
        <f>COVER!B83</f>
        <v>0</v>
      </c>
      <c r="D23" s="11">
        <f>COVER!E83</f>
        <v>0</v>
      </c>
      <c r="E23" s="11">
        <f>COVER!F83</f>
        <v>0</v>
      </c>
      <c r="F23" s="10">
        <f>'Rekap Nilai-Mhsw 18'!R8</f>
        <v>0</v>
      </c>
      <c r="G23" s="10">
        <f>'Rekap Nilai-Mhsw 18'!R9</f>
        <v>0</v>
      </c>
      <c r="H23" s="10">
        <f>'Rekap Nilai-Mhsw 18'!R10</f>
        <v>0</v>
      </c>
      <c r="I23" s="10">
        <f>'Rekap Nilai-Mhsw 18'!R11</f>
        <v>0</v>
      </c>
      <c r="J23" s="10">
        <f>'Rekap Nilai-Mhsw 18'!R12</f>
        <v>0</v>
      </c>
      <c r="K23" s="10">
        <f t="shared" si="0"/>
        <v>0</v>
      </c>
      <c r="L23" s="11" t="str">
        <f t="shared" si="1"/>
        <v>E</v>
      </c>
      <c r="M23" s="10" t="str">
        <f t="shared" si="2"/>
        <v>0</v>
      </c>
    </row>
    <row r="24" spans="1:13">
      <c r="A24" s="12">
        <f>COVER!A84</f>
        <v>19</v>
      </c>
      <c r="B24" s="38">
        <f>COVER!C84</f>
        <v>0</v>
      </c>
      <c r="C24" s="11">
        <f>COVER!B84</f>
        <v>0</v>
      </c>
      <c r="D24" s="11">
        <f>COVER!E84</f>
        <v>0</v>
      </c>
      <c r="E24" s="11">
        <f>COVER!F84</f>
        <v>0</v>
      </c>
      <c r="F24" s="10">
        <f>'Rekap Nilai-Mhsw 19'!R8</f>
        <v>0</v>
      </c>
      <c r="G24" s="10">
        <f>'Rekap Nilai-Mhsw 19'!R9</f>
        <v>0</v>
      </c>
      <c r="H24" s="10">
        <f>'Rekap Nilai-Mhsw 19'!R10</f>
        <v>0</v>
      </c>
      <c r="I24" s="10">
        <f>'Rekap Nilai-Mhsw 19'!R11</f>
        <v>0</v>
      </c>
      <c r="J24" s="10">
        <f>'Rekap Nilai-Mhsw 19'!R12</f>
        <v>0</v>
      </c>
      <c r="K24" s="10">
        <f t="shared" si="0"/>
        <v>0</v>
      </c>
      <c r="L24" s="11" t="str">
        <f t="shared" si="1"/>
        <v>E</v>
      </c>
      <c r="M24" s="10" t="str">
        <f t="shared" si="2"/>
        <v>0</v>
      </c>
    </row>
    <row r="25" spans="1:13">
      <c r="A25" s="12">
        <f>COVER!A85</f>
        <v>20</v>
      </c>
      <c r="B25" s="38">
        <f>COVER!C85</f>
        <v>0</v>
      </c>
      <c r="C25" s="11">
        <f>COVER!B85</f>
        <v>0</v>
      </c>
      <c r="D25" s="11">
        <f>COVER!E85</f>
        <v>0</v>
      </c>
      <c r="E25" s="11">
        <f>COVER!F85</f>
        <v>0</v>
      </c>
      <c r="F25" s="10">
        <f>'Rekap Nilai-Mhsw 20'!R8</f>
        <v>0</v>
      </c>
      <c r="G25" s="10">
        <f>'Rekap Nilai-Mhsw 20'!R9</f>
        <v>0</v>
      </c>
      <c r="H25" s="10">
        <f>'Rekap Nilai-Mhsw 20'!R10</f>
        <v>0</v>
      </c>
      <c r="I25" s="10">
        <f>'Rekap Nilai-Mhsw 20'!R11</f>
        <v>0</v>
      </c>
      <c r="J25" s="10">
        <f>'Rekap Nilai-Mhsw 20'!R12</f>
        <v>0</v>
      </c>
      <c r="K25" s="10">
        <f t="shared" si="0"/>
        <v>0</v>
      </c>
      <c r="L25" s="11" t="str">
        <f t="shared" si="1"/>
        <v>E</v>
      </c>
      <c r="M25" s="10" t="str">
        <f t="shared" si="2"/>
        <v>0</v>
      </c>
    </row>
    <row r="26" spans="1:13">
      <c r="A26" s="12">
        <f>COVER!A86</f>
        <v>21</v>
      </c>
      <c r="B26" s="38">
        <f>COVER!C86</f>
        <v>0</v>
      </c>
      <c r="C26" s="11">
        <f>COVER!B86</f>
        <v>0</v>
      </c>
      <c r="D26" s="11">
        <f>COVER!E86</f>
        <v>0</v>
      </c>
      <c r="E26" s="11">
        <f>COVER!F86</f>
        <v>0</v>
      </c>
      <c r="F26" s="10">
        <f>'Rekap Nilai-Mhsw 21'!R8</f>
        <v>0</v>
      </c>
      <c r="G26" s="10">
        <f>'Rekap Nilai-Mhsw 21'!R9</f>
        <v>0</v>
      </c>
      <c r="H26" s="10">
        <f>'Rekap Nilai-Mhsw 21'!R10</f>
        <v>0</v>
      </c>
      <c r="I26" s="10">
        <f>'Rekap Nilai-Mhsw 21'!R11</f>
        <v>0</v>
      </c>
      <c r="J26" s="10">
        <f>'Rekap Nilai-Mhsw 21'!R12</f>
        <v>0</v>
      </c>
      <c r="K26" s="10">
        <f t="shared" si="0"/>
        <v>0</v>
      </c>
      <c r="L26" s="11" t="str">
        <f t="shared" si="1"/>
        <v>E</v>
      </c>
      <c r="M26" s="10" t="str">
        <f t="shared" si="2"/>
        <v>0</v>
      </c>
    </row>
    <row r="27" spans="1:13">
      <c r="A27" s="12">
        <f>COVER!A87</f>
        <v>22</v>
      </c>
      <c r="B27" s="38">
        <f>COVER!C87</f>
        <v>0</v>
      </c>
      <c r="C27" s="11">
        <f>COVER!B87</f>
        <v>0</v>
      </c>
      <c r="D27" s="11">
        <f>COVER!E87</f>
        <v>0</v>
      </c>
      <c r="E27" s="11">
        <f>COVER!F87</f>
        <v>0</v>
      </c>
      <c r="F27" s="10">
        <f>'Rekap Nilai-Mhsw 22'!R8</f>
        <v>0</v>
      </c>
      <c r="G27" s="10">
        <f>'Rekap Nilai-Mhsw 22'!R9</f>
        <v>0</v>
      </c>
      <c r="H27" s="10">
        <f>'Rekap Nilai-Mhsw 22'!R10</f>
        <v>0</v>
      </c>
      <c r="I27" s="10">
        <f>'Rekap Nilai-Mhsw 22'!R11</f>
        <v>0</v>
      </c>
      <c r="J27" s="10">
        <f>'Rekap Nilai-Mhsw 22'!R12</f>
        <v>0</v>
      </c>
      <c r="K27" s="10">
        <f t="shared" si="0"/>
        <v>0</v>
      </c>
      <c r="L27" s="11" t="str">
        <f t="shared" si="1"/>
        <v>E</v>
      </c>
      <c r="M27" s="10" t="str">
        <f t="shared" si="2"/>
        <v>0</v>
      </c>
    </row>
    <row r="28" spans="1:13">
      <c r="A28" s="12">
        <f>COVER!A88</f>
        <v>23</v>
      </c>
      <c r="B28" s="38">
        <f>COVER!C88</f>
        <v>0</v>
      </c>
      <c r="C28" s="11">
        <f>COVER!B88</f>
        <v>0</v>
      </c>
      <c r="D28" s="11">
        <f>COVER!E88</f>
        <v>0</v>
      </c>
      <c r="E28" s="11">
        <f>COVER!F88</f>
        <v>0</v>
      </c>
      <c r="F28" s="10">
        <f>'Rekap Nilai-Mhsw 23'!R8</f>
        <v>0</v>
      </c>
      <c r="G28" s="10">
        <f>'Rekap Nilai-Mhsw 23'!R9</f>
        <v>0</v>
      </c>
      <c r="H28" s="10">
        <f>'Rekap Nilai-Mhsw 23'!R10</f>
        <v>0</v>
      </c>
      <c r="I28" s="10">
        <f>'Rekap Nilai-Mhsw 23'!R11</f>
        <v>0</v>
      </c>
      <c r="J28" s="10">
        <f>'Rekap Nilai-Mhsw 23'!R12</f>
        <v>0</v>
      </c>
      <c r="K28" s="10">
        <f t="shared" si="0"/>
        <v>0</v>
      </c>
      <c r="L28" s="11" t="str">
        <f t="shared" si="1"/>
        <v>E</v>
      </c>
      <c r="M28" s="10" t="str">
        <f t="shared" si="2"/>
        <v>0</v>
      </c>
    </row>
    <row r="29" spans="1:13">
      <c r="A29" s="12">
        <f>COVER!A89</f>
        <v>24</v>
      </c>
      <c r="B29" s="38">
        <f>COVER!C89</f>
        <v>0</v>
      </c>
      <c r="C29" s="11">
        <f>COVER!B89</f>
        <v>0</v>
      </c>
      <c r="D29" s="11">
        <f>COVER!E89</f>
        <v>0</v>
      </c>
      <c r="E29" s="11">
        <f>COVER!F89</f>
        <v>0</v>
      </c>
      <c r="F29" s="10">
        <f>'Rekap Nilai-Mhsw 24'!R8</f>
        <v>0</v>
      </c>
      <c r="G29" s="10">
        <f>'Rekap Nilai-Mhsw 24'!R9</f>
        <v>0</v>
      </c>
      <c r="H29" s="10">
        <f>'Rekap Nilai-Mhsw 24'!R10</f>
        <v>0</v>
      </c>
      <c r="I29" s="10">
        <f>'Rekap Nilai-Mhsw 24'!R11</f>
        <v>0</v>
      </c>
      <c r="J29" s="10">
        <f>'Rekap Nilai-Mhsw 24'!R12</f>
        <v>0</v>
      </c>
      <c r="K29" s="10">
        <f t="shared" si="0"/>
        <v>0</v>
      </c>
      <c r="L29" s="11" t="str">
        <f t="shared" si="1"/>
        <v>E</v>
      </c>
      <c r="M29" s="10" t="str">
        <f t="shared" si="2"/>
        <v>0</v>
      </c>
    </row>
    <row r="30" spans="1:13">
      <c r="A30" s="12">
        <f>COVER!A90</f>
        <v>25</v>
      </c>
      <c r="B30" s="38">
        <f>COVER!C90</f>
        <v>0</v>
      </c>
      <c r="C30" s="11">
        <f>COVER!B90</f>
        <v>0</v>
      </c>
      <c r="D30" s="11">
        <f>COVER!E90</f>
        <v>0</v>
      </c>
      <c r="E30" s="11">
        <f>COVER!F90</f>
        <v>0</v>
      </c>
      <c r="F30" s="10">
        <f>'Rekap Nilai-Mhsw 25'!R8</f>
        <v>0</v>
      </c>
      <c r="G30" s="10">
        <f>'Rekap Nilai-Mhsw 25'!R9</f>
        <v>0</v>
      </c>
      <c r="H30" s="10">
        <f>'Rekap Nilai-Mhsw 25'!R10</f>
        <v>0</v>
      </c>
      <c r="I30" s="10">
        <f>'Rekap Nilai-Mhsw 25'!R11</f>
        <v>0</v>
      </c>
      <c r="J30" s="10">
        <f>'Rekap Nilai-Mhsw 25'!R12</f>
        <v>0</v>
      </c>
      <c r="K30" s="10">
        <f t="shared" si="0"/>
        <v>0</v>
      </c>
      <c r="L30" s="11" t="str">
        <f t="shared" si="1"/>
        <v>E</v>
      </c>
      <c r="M30" s="10" t="str">
        <f t="shared" si="2"/>
        <v>0</v>
      </c>
    </row>
    <row r="31" spans="1:13">
      <c r="A31" s="12">
        <f>COVER!A91</f>
        <v>26</v>
      </c>
      <c r="B31" s="38">
        <f>COVER!C91</f>
        <v>0</v>
      </c>
      <c r="C31" s="11">
        <f>COVER!B91</f>
        <v>0</v>
      </c>
      <c r="D31" s="11">
        <f>COVER!E91</f>
        <v>0</v>
      </c>
      <c r="E31" s="11">
        <f>COVER!F91</f>
        <v>0</v>
      </c>
      <c r="F31" s="10">
        <f>'Rekap Nilai-Mhsw 26'!R8</f>
        <v>0</v>
      </c>
      <c r="G31" s="10">
        <f>'Rekap Nilai-Mhsw 26'!R9</f>
        <v>0</v>
      </c>
      <c r="H31" s="10">
        <f>'Rekap Nilai-Mhsw 26'!R10</f>
        <v>0</v>
      </c>
      <c r="I31" s="10">
        <f>'Rekap Nilai-Mhsw 26'!R11</f>
        <v>0</v>
      </c>
      <c r="J31" s="10">
        <f>'Rekap Nilai-Mhsw 26'!R12</f>
        <v>0</v>
      </c>
      <c r="K31" s="10">
        <f t="shared" si="0"/>
        <v>0</v>
      </c>
      <c r="L31" s="11" t="str">
        <f t="shared" si="1"/>
        <v>E</v>
      </c>
      <c r="M31" s="10" t="str">
        <f t="shared" si="2"/>
        <v>0</v>
      </c>
    </row>
    <row r="32" spans="1:13">
      <c r="A32" s="12">
        <f>COVER!A92</f>
        <v>27</v>
      </c>
      <c r="B32" s="38">
        <f>COVER!C92</f>
        <v>0</v>
      </c>
      <c r="C32" s="11">
        <f>COVER!B92</f>
        <v>0</v>
      </c>
      <c r="D32" s="11">
        <f>COVER!E92</f>
        <v>0</v>
      </c>
      <c r="E32" s="11">
        <f>COVER!F92</f>
        <v>0</v>
      </c>
      <c r="F32" s="10">
        <f>'Rekap Nilai-Mhsw 27'!R8</f>
        <v>0</v>
      </c>
      <c r="G32" s="10">
        <f>'Rekap Nilai-Mhsw 27'!R9</f>
        <v>0</v>
      </c>
      <c r="H32" s="10">
        <f>'Rekap Nilai-Mhsw 27'!R10</f>
        <v>0</v>
      </c>
      <c r="I32" s="10">
        <f>'Rekap Nilai-Mhsw 27'!R11</f>
        <v>0</v>
      </c>
      <c r="J32" s="10">
        <f>'Rekap Nilai-Mhsw 27'!R12</f>
        <v>0</v>
      </c>
      <c r="K32" s="10">
        <f t="shared" si="0"/>
        <v>0</v>
      </c>
      <c r="L32" s="11" t="str">
        <f t="shared" si="1"/>
        <v>E</v>
      </c>
      <c r="M32" s="10" t="str">
        <f t="shared" si="2"/>
        <v>0</v>
      </c>
    </row>
  </sheetData>
  <sheetProtection algorithmName="SHA-512" hashValue="NvuwMj9+TciwNfPvjYnWdMqq6eXlxc90MQb0ELi8n65S9YJSG0fAshUN9LwUlav4DJ4kc5I7ij/WPzg7e6h1VA==" saltValue="VgJHb/Pskqh3WngIDzNXjg==" spinCount="100000" sheet="1" objects="1" scenarios="1" selectLockedCells="1" selectUnlockedCells="1"/>
  <mergeCells count="9">
    <mergeCell ref="K4:K5"/>
    <mergeCell ref="L4:L5"/>
    <mergeCell ref="M4:M5"/>
    <mergeCell ref="A4:A5"/>
    <mergeCell ref="B4:B5"/>
    <mergeCell ref="C4:C5"/>
    <mergeCell ref="D4:D5"/>
    <mergeCell ref="E4:E5"/>
    <mergeCell ref="F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3F23D-BF37-4C37-AF4D-106D9425E52E}">
  <sheetPr codeName="Sheet4">
    <tabColor rgb="FFFFFF00"/>
  </sheetPr>
  <dimension ref="A1:AG11"/>
  <sheetViews>
    <sheetView zoomScale="70" zoomScaleNormal="7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G8" sqref="G8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59" t="s">
        <v>146</v>
      </c>
      <c r="B1" s="59"/>
      <c r="C1" s="59"/>
      <c r="D1" s="59"/>
      <c r="E1" s="59"/>
      <c r="F1" s="59"/>
    </row>
    <row r="3" spans="1:33">
      <c r="A3" t="s">
        <v>36</v>
      </c>
    </row>
    <row r="5" spans="1:33" ht="15.6">
      <c r="A5" s="60" t="s">
        <v>37</v>
      </c>
      <c r="B5" s="73" t="s">
        <v>38</v>
      </c>
      <c r="C5" s="13">
        <v>1</v>
      </c>
      <c r="D5" s="13">
        <v>2</v>
      </c>
      <c r="E5" s="13">
        <v>3</v>
      </c>
      <c r="F5" s="13">
        <v>4</v>
      </c>
      <c r="G5" s="64" t="s">
        <v>322</v>
      </c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</row>
    <row r="6" spans="1:33" ht="15.6">
      <c r="A6" s="60"/>
      <c r="B6" s="73"/>
      <c r="C6" s="68" t="s">
        <v>40</v>
      </c>
      <c r="D6" s="68" t="s">
        <v>41</v>
      </c>
      <c r="E6" s="68" t="s">
        <v>42</v>
      </c>
      <c r="F6" s="68" t="s">
        <v>43</v>
      </c>
      <c r="G6" s="17">
        <v>1</v>
      </c>
      <c r="H6" s="17">
        <v>2</v>
      </c>
      <c r="I6" s="17">
        <v>3</v>
      </c>
      <c r="J6" s="17">
        <v>4</v>
      </c>
      <c r="K6" s="17">
        <v>5</v>
      </c>
      <c r="L6" s="17">
        <v>6</v>
      </c>
      <c r="M6" s="17">
        <v>7</v>
      </c>
      <c r="N6" s="17">
        <v>8</v>
      </c>
      <c r="O6" s="17">
        <v>9</v>
      </c>
      <c r="P6" s="17">
        <v>10</v>
      </c>
      <c r="Q6" s="17">
        <v>11</v>
      </c>
      <c r="R6" s="17">
        <v>12</v>
      </c>
      <c r="S6" s="17">
        <v>13</v>
      </c>
      <c r="T6" s="17">
        <v>14</v>
      </c>
      <c r="U6" s="17">
        <v>15</v>
      </c>
      <c r="V6" s="17">
        <v>16</v>
      </c>
      <c r="W6" s="17">
        <v>17</v>
      </c>
      <c r="X6" s="17">
        <v>18</v>
      </c>
      <c r="Y6" s="17">
        <v>19</v>
      </c>
      <c r="Z6" s="17">
        <v>20</v>
      </c>
      <c r="AA6" s="17">
        <v>21</v>
      </c>
      <c r="AB6" s="17">
        <v>22</v>
      </c>
      <c r="AC6" s="17">
        <v>23</v>
      </c>
      <c r="AD6" s="17">
        <v>24</v>
      </c>
      <c r="AE6" s="17">
        <v>25</v>
      </c>
      <c r="AF6" s="17">
        <v>26</v>
      </c>
      <c r="AG6" s="17">
        <v>27</v>
      </c>
    </row>
    <row r="7" spans="1:33" ht="15.6">
      <c r="A7" s="60"/>
      <c r="B7" s="73"/>
      <c r="C7" s="69"/>
      <c r="D7" s="69"/>
      <c r="E7" s="69"/>
      <c r="F7" s="69"/>
      <c r="G7" s="18" t="str">
        <f>COVER!D66</f>
        <v>BS</v>
      </c>
      <c r="H7" s="18" t="str">
        <f>COVER!D67</f>
        <v>AS</v>
      </c>
      <c r="I7" s="18">
        <f>COVER!D68</f>
        <v>0</v>
      </c>
      <c r="J7" s="18">
        <f>COVER!D69</f>
        <v>0</v>
      </c>
      <c r="K7" s="18">
        <f>COVER!D70</f>
        <v>0</v>
      </c>
      <c r="L7" s="18">
        <f>COVER!D71</f>
        <v>0</v>
      </c>
      <c r="M7" s="18">
        <f>COVER!D72</f>
        <v>0</v>
      </c>
      <c r="N7" s="18">
        <f>COVER!D73</f>
        <v>0</v>
      </c>
      <c r="O7" s="18">
        <f>COVER!D74</f>
        <v>0</v>
      </c>
      <c r="P7" s="18">
        <f>COVER!D75</f>
        <v>0</v>
      </c>
      <c r="Q7" s="18">
        <f>COVER!D76</f>
        <v>0</v>
      </c>
      <c r="R7" s="18">
        <f>COVER!D77</f>
        <v>0</v>
      </c>
      <c r="S7" s="18">
        <f>COVER!D78</f>
        <v>0</v>
      </c>
      <c r="T7" s="18">
        <f>COVER!D79</f>
        <v>0</v>
      </c>
      <c r="U7" s="18">
        <f>COVER!D80</f>
        <v>0</v>
      </c>
      <c r="V7" s="18">
        <f>COVER!D81</f>
        <v>0</v>
      </c>
      <c r="W7" s="18">
        <f>COVER!D82</f>
        <v>0</v>
      </c>
      <c r="X7" s="18">
        <f>COVER!D83</f>
        <v>0</v>
      </c>
      <c r="Y7" s="18">
        <f>COVER!D84</f>
        <v>0</v>
      </c>
      <c r="Z7" s="18">
        <f>COVER!D85</f>
        <v>0</v>
      </c>
      <c r="AA7" s="18">
        <f>COVER!D86</f>
        <v>0</v>
      </c>
      <c r="AB7" s="18">
        <f>COVER!D87</f>
        <v>0</v>
      </c>
      <c r="AC7" s="18">
        <f>COVER!D88</f>
        <v>0</v>
      </c>
      <c r="AD7" s="18">
        <f>COVER!D89</f>
        <v>0</v>
      </c>
      <c r="AE7" s="18">
        <f>COVER!D90</f>
        <v>0</v>
      </c>
      <c r="AF7" s="18">
        <f>COVER!D91</f>
        <v>0</v>
      </c>
      <c r="AG7" s="18">
        <f>COVER!D92</f>
        <v>0</v>
      </c>
    </row>
    <row r="8" spans="1:33" ht="47.4" customHeight="1">
      <c r="A8" s="74">
        <v>2</v>
      </c>
      <c r="B8" s="15" t="s">
        <v>147</v>
      </c>
      <c r="C8" s="16" t="s">
        <v>148</v>
      </c>
      <c r="D8" s="16" t="s">
        <v>149</v>
      </c>
      <c r="E8" s="16" t="s">
        <v>150</v>
      </c>
      <c r="F8" s="16" t="s">
        <v>151</v>
      </c>
      <c r="G8" s="41">
        <v>3</v>
      </c>
      <c r="H8" s="41">
        <v>3</v>
      </c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</row>
    <row r="9" spans="1:33" ht="55.2">
      <c r="A9" s="74"/>
      <c r="B9" s="15" t="s">
        <v>152</v>
      </c>
      <c r="C9" s="16" t="s">
        <v>153</v>
      </c>
      <c r="D9" s="16" t="s">
        <v>154</v>
      </c>
      <c r="E9" s="16" t="s">
        <v>155</v>
      </c>
      <c r="F9" s="16" t="s">
        <v>156</v>
      </c>
      <c r="G9" s="41">
        <v>4</v>
      </c>
      <c r="H9" s="41">
        <v>4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</row>
    <row r="10" spans="1:33" ht="69">
      <c r="A10" s="74"/>
      <c r="B10" s="15" t="s">
        <v>157</v>
      </c>
      <c r="C10" s="16" t="s">
        <v>158</v>
      </c>
      <c r="D10" s="16" t="s">
        <v>159</v>
      </c>
      <c r="E10" s="16" t="s">
        <v>160</v>
      </c>
      <c r="F10" s="16" t="s">
        <v>161</v>
      </c>
      <c r="G10" s="41">
        <v>3</v>
      </c>
      <c r="H10" s="41">
        <v>3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</row>
    <row r="11" spans="1:33" ht="41.4">
      <c r="A11" s="74"/>
      <c r="B11" s="15" t="s">
        <v>162</v>
      </c>
      <c r="C11" s="14" t="s">
        <v>163</v>
      </c>
      <c r="D11" s="16" t="s">
        <v>164</v>
      </c>
      <c r="E11" s="16" t="s">
        <v>165</v>
      </c>
      <c r="F11" s="16" t="s">
        <v>166</v>
      </c>
      <c r="G11" s="41">
        <v>3</v>
      </c>
      <c r="H11" s="41">
        <v>3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</row>
  </sheetData>
  <sheetProtection selectLockedCells="1" selectUnlockedCells="1"/>
  <protectedRanges>
    <protectedRange algorithmName="SHA-512" hashValue="rXEbp3TXkehQGZYvxMWQxSsM82CGVx2d3OPS6yXer9DlTDmoBCaP9j7ssbI5fSRp9j0XCSDvIRlBaiYZHq9BIQ==" saltValue="VYZIeO5+4+HItk9ixttb3A==" spinCount="100000" sqref="G8:AG11" name="Range1"/>
  </protectedRanges>
  <mergeCells count="9">
    <mergeCell ref="A8:A11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ECF98-3C22-4C3E-8686-CF60550A9455}">
  <sheetPr codeName="Sheet5">
    <tabColor rgb="FFFFFF00"/>
  </sheetPr>
  <dimension ref="A1:AG17"/>
  <sheetViews>
    <sheetView zoomScale="70" zoomScaleNormal="70" workbookViewId="0">
      <pane xSplit="6" ySplit="7" topLeftCell="G17" activePane="bottomRight" state="frozen"/>
      <selection pane="topRight" activeCell="G1" sqref="G1"/>
      <selection pane="bottomLeft" activeCell="A8" sqref="A8"/>
      <selection pane="bottomRight" activeCell="H8" sqref="H8:H17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59" t="s">
        <v>167</v>
      </c>
      <c r="B1" s="59"/>
      <c r="C1" s="59"/>
      <c r="D1" s="59"/>
      <c r="E1" s="59"/>
      <c r="F1" s="59"/>
    </row>
    <row r="3" spans="1:33">
      <c r="A3" t="s">
        <v>36</v>
      </c>
    </row>
    <row r="5" spans="1:33" ht="15.6">
      <c r="A5" s="65" t="s">
        <v>37</v>
      </c>
      <c r="B5" s="61" t="s">
        <v>38</v>
      </c>
      <c r="C5" s="13">
        <v>1</v>
      </c>
      <c r="D5" s="13">
        <v>2</v>
      </c>
      <c r="E5" s="13">
        <v>3</v>
      </c>
      <c r="F5" s="13">
        <v>4</v>
      </c>
      <c r="G5" s="75" t="s">
        <v>322</v>
      </c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7"/>
    </row>
    <row r="6" spans="1:33" ht="15.6">
      <c r="A6" s="66"/>
      <c r="B6" s="62"/>
      <c r="C6" s="68" t="s">
        <v>40</v>
      </c>
      <c r="D6" s="68" t="s">
        <v>41</v>
      </c>
      <c r="E6" s="68" t="s">
        <v>42</v>
      </c>
      <c r="F6" s="68" t="s">
        <v>43</v>
      </c>
      <c r="G6" s="17">
        <v>1</v>
      </c>
      <c r="H6" s="17">
        <v>2</v>
      </c>
      <c r="I6" s="17">
        <v>3</v>
      </c>
      <c r="J6" s="17">
        <v>4</v>
      </c>
      <c r="K6" s="17">
        <v>5</v>
      </c>
      <c r="L6" s="17">
        <v>6</v>
      </c>
      <c r="M6" s="17">
        <v>7</v>
      </c>
      <c r="N6" s="17">
        <v>8</v>
      </c>
      <c r="O6" s="17">
        <v>9</v>
      </c>
      <c r="P6" s="17">
        <v>10</v>
      </c>
      <c r="Q6" s="17">
        <v>11</v>
      </c>
      <c r="R6" s="17">
        <v>12</v>
      </c>
      <c r="S6" s="17">
        <v>13</v>
      </c>
      <c r="T6" s="17">
        <v>14</v>
      </c>
      <c r="U6" s="17">
        <v>15</v>
      </c>
      <c r="V6" s="17">
        <v>16</v>
      </c>
      <c r="W6" s="17">
        <v>17</v>
      </c>
      <c r="X6" s="17">
        <v>18</v>
      </c>
      <c r="Y6" s="17">
        <v>19</v>
      </c>
      <c r="Z6" s="17">
        <v>20</v>
      </c>
      <c r="AA6" s="17">
        <v>21</v>
      </c>
      <c r="AB6" s="17">
        <v>22</v>
      </c>
      <c r="AC6" s="17">
        <v>23</v>
      </c>
      <c r="AD6" s="17">
        <v>24</v>
      </c>
      <c r="AE6" s="17">
        <v>25</v>
      </c>
      <c r="AF6" s="17">
        <v>26</v>
      </c>
      <c r="AG6" s="17">
        <v>27</v>
      </c>
    </row>
    <row r="7" spans="1:33" ht="15.6">
      <c r="A7" s="67"/>
      <c r="B7" s="63"/>
      <c r="C7" s="69"/>
      <c r="D7" s="69"/>
      <c r="E7" s="69"/>
      <c r="F7" s="69"/>
      <c r="G7" s="18" t="str">
        <f>COVER!D66</f>
        <v>BS</v>
      </c>
      <c r="H7" s="18" t="str">
        <f>COVER!D67</f>
        <v>AS</v>
      </c>
      <c r="I7" s="18">
        <f>COVER!D68</f>
        <v>0</v>
      </c>
      <c r="J7" s="18">
        <f>COVER!D69</f>
        <v>0</v>
      </c>
      <c r="K7" s="18">
        <f>COVER!D70</f>
        <v>0</v>
      </c>
      <c r="L7" s="18">
        <f>COVER!D71</f>
        <v>0</v>
      </c>
      <c r="M7" s="18">
        <f>COVER!D72</f>
        <v>0</v>
      </c>
      <c r="N7" s="18">
        <f>COVER!D73</f>
        <v>0</v>
      </c>
      <c r="O7" s="18">
        <f>COVER!D74</f>
        <v>0</v>
      </c>
      <c r="P7" s="18">
        <f>COVER!D75</f>
        <v>0</v>
      </c>
      <c r="Q7" s="18">
        <f>COVER!D76</f>
        <v>0</v>
      </c>
      <c r="R7" s="18">
        <f>COVER!D77</f>
        <v>0</v>
      </c>
      <c r="S7" s="18">
        <f>COVER!D78</f>
        <v>0</v>
      </c>
      <c r="T7" s="18">
        <f>COVER!D79</f>
        <v>0</v>
      </c>
      <c r="U7" s="18">
        <f>COVER!D80</f>
        <v>0</v>
      </c>
      <c r="V7" s="18">
        <f>COVER!D81</f>
        <v>0</v>
      </c>
      <c r="W7" s="18">
        <f>COVER!D82</f>
        <v>0</v>
      </c>
      <c r="X7" s="18">
        <f>COVER!D83</f>
        <v>0</v>
      </c>
      <c r="Y7" s="18">
        <f>COVER!D84</f>
        <v>0</v>
      </c>
      <c r="Z7" s="18">
        <f>COVER!D85</f>
        <v>0</v>
      </c>
      <c r="AA7" s="18">
        <f>COVER!D86</f>
        <v>0</v>
      </c>
      <c r="AB7" s="18">
        <f>COVER!D87</f>
        <v>0</v>
      </c>
      <c r="AC7" s="18">
        <f>COVER!D88</f>
        <v>0</v>
      </c>
      <c r="AD7" s="18">
        <f>COVER!D89</f>
        <v>0</v>
      </c>
      <c r="AE7" s="18">
        <f>COVER!D90</f>
        <v>0</v>
      </c>
      <c r="AF7" s="18">
        <f>COVER!D91</f>
        <v>0</v>
      </c>
      <c r="AG7" s="18">
        <f>COVER!D92</f>
        <v>0</v>
      </c>
    </row>
    <row r="8" spans="1:33" ht="63.6" customHeight="1">
      <c r="A8" s="70">
        <v>3</v>
      </c>
      <c r="B8" s="15" t="s">
        <v>251</v>
      </c>
      <c r="C8" s="16" t="s">
        <v>328</v>
      </c>
      <c r="D8" s="16" t="s">
        <v>331</v>
      </c>
      <c r="E8" s="16" t="s">
        <v>330</v>
      </c>
      <c r="F8" s="16" t="s">
        <v>329</v>
      </c>
      <c r="G8" s="41">
        <v>3</v>
      </c>
      <c r="H8" s="41">
        <v>3</v>
      </c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</row>
    <row r="9" spans="1:33" ht="63.6" customHeight="1">
      <c r="A9" s="71"/>
      <c r="B9" s="15" t="s">
        <v>256</v>
      </c>
      <c r="C9" s="16" t="s">
        <v>332</v>
      </c>
      <c r="D9" s="16" t="s">
        <v>333</v>
      </c>
      <c r="E9" s="16" t="s">
        <v>334</v>
      </c>
      <c r="F9" s="16" t="s">
        <v>335</v>
      </c>
      <c r="G9" s="41">
        <v>4</v>
      </c>
      <c r="H9" s="41">
        <v>4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</row>
    <row r="10" spans="1:33" ht="69">
      <c r="A10" s="71"/>
      <c r="B10" s="15" t="s">
        <v>261</v>
      </c>
      <c r="C10" s="16" t="s">
        <v>336</v>
      </c>
      <c r="D10" s="16" t="s">
        <v>337</v>
      </c>
      <c r="E10" s="16" t="s">
        <v>338</v>
      </c>
      <c r="F10" s="16" t="s">
        <v>339</v>
      </c>
      <c r="G10" s="41">
        <v>3</v>
      </c>
      <c r="H10" s="41">
        <v>3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</row>
    <row r="11" spans="1:33" ht="82.8">
      <c r="A11" s="71"/>
      <c r="B11" s="15" t="s">
        <v>266</v>
      </c>
      <c r="C11" s="16" t="s">
        <v>340</v>
      </c>
      <c r="D11" s="16" t="s">
        <v>341</v>
      </c>
      <c r="E11" s="16" t="s">
        <v>342</v>
      </c>
      <c r="F11" s="16" t="s">
        <v>343</v>
      </c>
      <c r="G11" s="41">
        <v>4</v>
      </c>
      <c r="H11" s="41">
        <v>4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</row>
    <row r="12" spans="1:33" ht="84.6" customHeight="1">
      <c r="A12" s="71"/>
      <c r="B12" s="15" t="s">
        <v>271</v>
      </c>
      <c r="C12" s="16" t="s">
        <v>345</v>
      </c>
      <c r="D12" s="16" t="s">
        <v>344</v>
      </c>
      <c r="E12" s="16" t="s">
        <v>346</v>
      </c>
      <c r="F12" s="16" t="s">
        <v>347</v>
      </c>
      <c r="G12" s="41">
        <v>3</v>
      </c>
      <c r="H12" s="41">
        <v>3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</row>
    <row r="13" spans="1:33" ht="55.2">
      <c r="A13" s="72"/>
      <c r="B13" s="15" t="s">
        <v>276</v>
      </c>
      <c r="C13" s="16" t="s">
        <v>348</v>
      </c>
      <c r="D13" s="16" t="s">
        <v>349</v>
      </c>
      <c r="E13" s="16" t="s">
        <v>350</v>
      </c>
      <c r="F13" s="16" t="s">
        <v>351</v>
      </c>
      <c r="G13" s="41">
        <v>2</v>
      </c>
      <c r="H13" s="41">
        <v>2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</row>
    <row r="14" spans="1:33" ht="55.2">
      <c r="A14" s="70">
        <v>4</v>
      </c>
      <c r="B14" s="15" t="s">
        <v>352</v>
      </c>
      <c r="C14" s="16" t="s">
        <v>169</v>
      </c>
      <c r="D14" s="16" t="s">
        <v>170</v>
      </c>
      <c r="E14" s="16" t="s">
        <v>171</v>
      </c>
      <c r="F14" s="16" t="s">
        <v>172</v>
      </c>
      <c r="G14" s="41">
        <v>3</v>
      </c>
      <c r="H14" s="41">
        <v>3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</row>
    <row r="15" spans="1:33" ht="55.2">
      <c r="A15" s="71"/>
      <c r="B15" s="15" t="s">
        <v>353</v>
      </c>
      <c r="C15" s="16" t="s">
        <v>174</v>
      </c>
      <c r="D15" s="16" t="s">
        <v>175</v>
      </c>
      <c r="E15" s="16" t="s">
        <v>176</v>
      </c>
      <c r="F15" s="16" t="s">
        <v>177</v>
      </c>
      <c r="G15" s="41">
        <v>4</v>
      </c>
      <c r="H15" s="41">
        <v>4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</row>
    <row r="16" spans="1:33" ht="55.2">
      <c r="A16" s="71"/>
      <c r="B16" s="15" t="s">
        <v>354</v>
      </c>
      <c r="C16" s="16" t="s">
        <v>178</v>
      </c>
      <c r="D16" s="16" t="s">
        <v>179</v>
      </c>
      <c r="E16" s="16" t="s">
        <v>180</v>
      </c>
      <c r="F16" s="16" t="s">
        <v>181</v>
      </c>
      <c r="G16" s="41">
        <v>3</v>
      </c>
      <c r="H16" s="41">
        <v>3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</row>
    <row r="17" spans="1:33" ht="68.400000000000006" customHeight="1">
      <c r="A17" s="72"/>
      <c r="B17" s="15" t="s">
        <v>355</v>
      </c>
      <c r="C17" s="16" t="s">
        <v>182</v>
      </c>
      <c r="D17" s="16" t="s">
        <v>183</v>
      </c>
      <c r="E17" s="16" t="s">
        <v>184</v>
      </c>
      <c r="F17" s="16" t="s">
        <v>185</v>
      </c>
      <c r="G17" s="41">
        <v>4</v>
      </c>
      <c r="H17" s="41">
        <v>4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</row>
  </sheetData>
  <sheetProtection selectLockedCells="1" selectUnlockedCells="1"/>
  <protectedRanges>
    <protectedRange algorithmName="SHA-512" hashValue="EkdmAlnxUyN8WetXk12zSTL1deqietBKBdwMvdRZGDB+XKKTx59vQOrDJURFQHYarcm6ibzHXjF1jxKykcZtCw==" saltValue="PqE0REi2kHEfKEB9kw7wtQ==" spinCount="100000" sqref="G14:AG17" name="Range1"/>
    <protectedRange algorithmName="SHA-512" hashValue="VdEYsRFO+6SKFf7hfHZti9P2FR54IlzQrAqxGdOaL66WXsSv4PxLdyZ/fSRPCr+CkjLB5EoEiacSaRJEFStN3w==" saltValue="BakUz2I07Nc7X2E4KmELzg==" spinCount="100000" sqref="G8:AG13" name="Range1_1"/>
  </protectedRanges>
  <mergeCells count="10">
    <mergeCell ref="A14:A17"/>
    <mergeCell ref="A1:F1"/>
    <mergeCell ref="A5:A7"/>
    <mergeCell ref="B5:B7"/>
    <mergeCell ref="G5:AG5"/>
    <mergeCell ref="C6:C7"/>
    <mergeCell ref="D6:D7"/>
    <mergeCell ref="E6:E7"/>
    <mergeCell ref="F6:F7"/>
    <mergeCell ref="A8:A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7B436-0B44-40F4-BF36-6992BF6A3D2F}">
  <sheetPr codeName="Sheet6">
    <tabColor rgb="FFFFFF00"/>
  </sheetPr>
  <dimension ref="A1:AG12"/>
  <sheetViews>
    <sheetView zoomScale="70" zoomScaleNormal="7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H8" sqref="H8:H12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59" t="s">
        <v>376</v>
      </c>
      <c r="B1" s="59"/>
      <c r="C1" s="59"/>
      <c r="D1" s="59"/>
      <c r="E1" s="59"/>
      <c r="F1" s="59"/>
    </row>
    <row r="3" spans="1:33">
      <c r="A3" t="s">
        <v>36</v>
      </c>
    </row>
    <row r="5" spans="1:33" ht="15.6">
      <c r="A5" s="65" t="s">
        <v>37</v>
      </c>
      <c r="B5" s="61" t="s">
        <v>38</v>
      </c>
      <c r="C5" s="13">
        <v>1</v>
      </c>
      <c r="D5" s="13">
        <v>2</v>
      </c>
      <c r="E5" s="13">
        <v>3</v>
      </c>
      <c r="F5" s="13">
        <v>4</v>
      </c>
      <c r="G5" s="75" t="s">
        <v>326</v>
      </c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7"/>
    </row>
    <row r="6" spans="1:33" ht="15.6">
      <c r="A6" s="66"/>
      <c r="B6" s="62"/>
      <c r="C6" s="68" t="s">
        <v>40</v>
      </c>
      <c r="D6" s="68" t="s">
        <v>41</v>
      </c>
      <c r="E6" s="68" t="s">
        <v>42</v>
      </c>
      <c r="F6" s="68" t="s">
        <v>43</v>
      </c>
      <c r="G6" s="17">
        <v>1</v>
      </c>
      <c r="H6" s="17">
        <v>2</v>
      </c>
      <c r="I6" s="17">
        <v>3</v>
      </c>
      <c r="J6" s="17">
        <v>4</v>
      </c>
      <c r="K6" s="17">
        <v>5</v>
      </c>
      <c r="L6" s="17">
        <v>6</v>
      </c>
      <c r="M6" s="17">
        <v>7</v>
      </c>
      <c r="N6" s="17">
        <v>8</v>
      </c>
      <c r="O6" s="17">
        <v>9</v>
      </c>
      <c r="P6" s="17">
        <v>10</v>
      </c>
      <c r="Q6" s="17">
        <v>11</v>
      </c>
      <c r="R6" s="17">
        <v>12</v>
      </c>
      <c r="S6" s="17">
        <v>13</v>
      </c>
      <c r="T6" s="17">
        <v>14</v>
      </c>
      <c r="U6" s="17">
        <v>15</v>
      </c>
      <c r="V6" s="17">
        <v>16</v>
      </c>
      <c r="W6" s="17">
        <v>17</v>
      </c>
      <c r="X6" s="17">
        <v>18</v>
      </c>
      <c r="Y6" s="17">
        <v>19</v>
      </c>
      <c r="Z6" s="17">
        <v>20</v>
      </c>
      <c r="AA6" s="17">
        <v>21</v>
      </c>
      <c r="AB6" s="17">
        <v>22</v>
      </c>
      <c r="AC6" s="17">
        <v>23</v>
      </c>
      <c r="AD6" s="17">
        <v>24</v>
      </c>
      <c r="AE6" s="17">
        <v>25</v>
      </c>
      <c r="AF6" s="17">
        <v>26</v>
      </c>
      <c r="AG6" s="17">
        <v>27</v>
      </c>
    </row>
    <row r="7" spans="1:33" ht="15.6">
      <c r="A7" s="67"/>
      <c r="B7" s="63"/>
      <c r="C7" s="69"/>
      <c r="D7" s="69"/>
      <c r="E7" s="69"/>
      <c r="F7" s="69"/>
      <c r="G7" s="18" t="str">
        <f>COVER!D66</f>
        <v>BS</v>
      </c>
      <c r="H7" s="18" t="str">
        <f>COVER!D67</f>
        <v>AS</v>
      </c>
      <c r="I7" s="18">
        <f>COVER!D68</f>
        <v>0</v>
      </c>
      <c r="J7" s="18">
        <f>COVER!D69</f>
        <v>0</v>
      </c>
      <c r="K7" s="18">
        <f>COVER!D70</f>
        <v>0</v>
      </c>
      <c r="L7" s="18">
        <f>COVER!D71</f>
        <v>0</v>
      </c>
      <c r="M7" s="18">
        <f>COVER!D72</f>
        <v>0</v>
      </c>
      <c r="N7" s="18">
        <f>COVER!D73</f>
        <v>0</v>
      </c>
      <c r="O7" s="18">
        <f>COVER!D74</f>
        <v>0</v>
      </c>
      <c r="P7" s="18">
        <f>COVER!D75</f>
        <v>0</v>
      </c>
      <c r="Q7" s="18">
        <f>COVER!D76</f>
        <v>0</v>
      </c>
      <c r="R7" s="18">
        <f>COVER!D77</f>
        <v>0</v>
      </c>
      <c r="S7" s="18">
        <f>COVER!D78</f>
        <v>0</v>
      </c>
      <c r="T7" s="18">
        <f>COVER!D79</f>
        <v>0</v>
      </c>
      <c r="U7" s="18">
        <f>COVER!D80</f>
        <v>0</v>
      </c>
      <c r="V7" s="18">
        <f>COVER!D81</f>
        <v>0</v>
      </c>
      <c r="W7" s="18">
        <f>COVER!D82</f>
        <v>0</v>
      </c>
      <c r="X7" s="18">
        <f>COVER!D83</f>
        <v>0</v>
      </c>
      <c r="Y7" s="18">
        <f>COVER!D84</f>
        <v>0</v>
      </c>
      <c r="Z7" s="18">
        <f>COVER!D85</f>
        <v>0</v>
      </c>
      <c r="AA7" s="18">
        <f>COVER!D86</f>
        <v>0</v>
      </c>
      <c r="AB7" s="18">
        <f>COVER!D87</f>
        <v>0</v>
      </c>
      <c r="AC7" s="18">
        <f>COVER!D88</f>
        <v>0</v>
      </c>
      <c r="AD7" s="18">
        <f>COVER!D89</f>
        <v>0</v>
      </c>
      <c r="AE7" s="18">
        <f>COVER!D90</f>
        <v>0</v>
      </c>
      <c r="AF7" s="18">
        <f>COVER!D91</f>
        <v>0</v>
      </c>
      <c r="AG7" s="18">
        <f>COVER!D92</f>
        <v>0</v>
      </c>
    </row>
    <row r="8" spans="1:33" ht="55.2">
      <c r="A8" s="70">
        <v>4</v>
      </c>
      <c r="B8" s="15" t="s">
        <v>168</v>
      </c>
      <c r="C8" s="16" t="s">
        <v>186</v>
      </c>
      <c r="D8" s="16" t="s">
        <v>187</v>
      </c>
      <c r="E8" s="16" t="s">
        <v>188</v>
      </c>
      <c r="F8" s="16" t="s">
        <v>189</v>
      </c>
      <c r="G8" s="41">
        <v>3</v>
      </c>
      <c r="H8" s="41">
        <v>3</v>
      </c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</row>
    <row r="9" spans="1:33" ht="55.2">
      <c r="A9" s="71"/>
      <c r="B9" s="15" t="s">
        <v>173</v>
      </c>
      <c r="C9" s="16" t="s">
        <v>190</v>
      </c>
      <c r="D9" s="16" t="s">
        <v>191</v>
      </c>
      <c r="E9" s="16" t="s">
        <v>192</v>
      </c>
      <c r="F9" s="16" t="s">
        <v>193</v>
      </c>
      <c r="G9" s="41">
        <v>4</v>
      </c>
      <c r="H9" s="41">
        <v>4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</row>
    <row r="10" spans="1:33" ht="69">
      <c r="A10" s="71"/>
      <c r="B10" s="15" t="s">
        <v>194</v>
      </c>
      <c r="C10" s="16" t="s">
        <v>195</v>
      </c>
      <c r="D10" s="16" t="s">
        <v>196</v>
      </c>
      <c r="E10" s="16" t="s">
        <v>197</v>
      </c>
      <c r="F10" s="16" t="s">
        <v>198</v>
      </c>
      <c r="G10" s="41">
        <v>3</v>
      </c>
      <c r="H10" s="41">
        <v>3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</row>
    <row r="11" spans="1:33" ht="55.2">
      <c r="A11" s="71"/>
      <c r="B11" s="15" t="s">
        <v>199</v>
      </c>
      <c r="C11" s="16" t="s">
        <v>200</v>
      </c>
      <c r="D11" s="16" t="s">
        <v>201</v>
      </c>
      <c r="E11" s="16" t="s">
        <v>202</v>
      </c>
      <c r="F11" s="16" t="s">
        <v>203</v>
      </c>
      <c r="G11" s="41">
        <v>4</v>
      </c>
      <c r="H11" s="41">
        <v>4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</row>
    <row r="12" spans="1:33" ht="68.400000000000006" customHeight="1">
      <c r="A12" s="72"/>
      <c r="B12" s="15" t="s">
        <v>204</v>
      </c>
      <c r="C12" s="16" t="s">
        <v>205</v>
      </c>
      <c r="D12" s="16" t="s">
        <v>206</v>
      </c>
      <c r="E12" s="16" t="s">
        <v>207</v>
      </c>
      <c r="F12" s="16" t="s">
        <v>208</v>
      </c>
      <c r="G12" s="41">
        <v>3</v>
      </c>
      <c r="H12" s="41">
        <v>3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</row>
  </sheetData>
  <sheetProtection selectLockedCells="1" selectUnlockedCells="1"/>
  <protectedRanges>
    <protectedRange algorithmName="SHA-512" hashValue="ZfFDg3KZ1822e/jieV4vCBTbQZOphaiSzRYbLpkUVCbcxQMmLmqGhyI+gLcq88WW9uuqwo6UrPo1vrbDm4R5Bw==" saltValue="RmfWlat1aNsHFoTZB7lPFA==" spinCount="100000" sqref="G8:AG12" name="Range1"/>
  </protectedRanges>
  <mergeCells count="9">
    <mergeCell ref="A8:A12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4A768-36A9-40EC-A7E2-F437D9720CB2}">
  <sheetPr codeName="Sheet7">
    <tabColor rgb="FFFFFF00"/>
  </sheetPr>
  <dimension ref="A1:AG15"/>
  <sheetViews>
    <sheetView zoomScale="70" zoomScaleNormal="7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H8" sqref="H8:H15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59" t="s">
        <v>209</v>
      </c>
      <c r="B1" s="59"/>
      <c r="C1" s="59"/>
      <c r="D1" s="59"/>
      <c r="E1" s="59"/>
      <c r="F1" s="59"/>
    </row>
    <row r="3" spans="1:33">
      <c r="A3" t="s">
        <v>36</v>
      </c>
    </row>
    <row r="5" spans="1:33" ht="15.6">
      <c r="A5" s="60" t="s">
        <v>37</v>
      </c>
      <c r="B5" s="73" t="s">
        <v>38</v>
      </c>
      <c r="C5" s="13">
        <v>1</v>
      </c>
      <c r="D5" s="13">
        <v>2</v>
      </c>
      <c r="E5" s="13">
        <v>3</v>
      </c>
      <c r="F5" s="13">
        <v>4</v>
      </c>
      <c r="G5" s="64" t="s">
        <v>322</v>
      </c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</row>
    <row r="6" spans="1:33" ht="15.6">
      <c r="A6" s="60"/>
      <c r="B6" s="73"/>
      <c r="C6" s="68" t="s">
        <v>40</v>
      </c>
      <c r="D6" s="68" t="s">
        <v>41</v>
      </c>
      <c r="E6" s="68" t="s">
        <v>42</v>
      </c>
      <c r="F6" s="68" t="s">
        <v>43</v>
      </c>
      <c r="G6" s="17">
        <v>1</v>
      </c>
      <c r="H6" s="17">
        <v>2</v>
      </c>
      <c r="I6" s="17">
        <v>3</v>
      </c>
      <c r="J6" s="17">
        <v>4</v>
      </c>
      <c r="K6" s="17">
        <v>5</v>
      </c>
      <c r="L6" s="17">
        <v>6</v>
      </c>
      <c r="M6" s="17">
        <v>7</v>
      </c>
      <c r="N6" s="17">
        <v>8</v>
      </c>
      <c r="O6" s="17">
        <v>9</v>
      </c>
      <c r="P6" s="17">
        <v>10</v>
      </c>
      <c r="Q6" s="17">
        <v>11</v>
      </c>
      <c r="R6" s="17">
        <v>12</v>
      </c>
      <c r="S6" s="17">
        <v>13</v>
      </c>
      <c r="T6" s="17">
        <v>14</v>
      </c>
      <c r="U6" s="17">
        <v>15</v>
      </c>
      <c r="V6" s="17">
        <v>16</v>
      </c>
      <c r="W6" s="17">
        <v>17</v>
      </c>
      <c r="X6" s="17">
        <v>18</v>
      </c>
      <c r="Y6" s="17">
        <v>19</v>
      </c>
      <c r="Z6" s="17">
        <v>20</v>
      </c>
      <c r="AA6" s="17">
        <v>21</v>
      </c>
      <c r="AB6" s="17">
        <v>22</v>
      </c>
      <c r="AC6" s="17">
        <v>23</v>
      </c>
      <c r="AD6" s="17">
        <v>24</v>
      </c>
      <c r="AE6" s="17">
        <v>25</v>
      </c>
      <c r="AF6" s="17">
        <v>26</v>
      </c>
      <c r="AG6" s="17">
        <v>27</v>
      </c>
    </row>
    <row r="7" spans="1:33" ht="15.6">
      <c r="A7" s="60"/>
      <c r="B7" s="73"/>
      <c r="C7" s="69"/>
      <c r="D7" s="69"/>
      <c r="E7" s="69"/>
      <c r="F7" s="69"/>
      <c r="G7" s="18" t="str">
        <f>COVER!D66</f>
        <v>BS</v>
      </c>
      <c r="H7" s="18" t="str">
        <f>COVER!D67</f>
        <v>AS</v>
      </c>
      <c r="I7" s="18">
        <f>COVER!D68</f>
        <v>0</v>
      </c>
      <c r="J7" s="18">
        <f>COVER!D69</f>
        <v>0</v>
      </c>
      <c r="K7" s="18">
        <f>COVER!D70</f>
        <v>0</v>
      </c>
      <c r="L7" s="18">
        <f>COVER!D71</f>
        <v>0</v>
      </c>
      <c r="M7" s="18">
        <f>COVER!D72</f>
        <v>0</v>
      </c>
      <c r="N7" s="18">
        <f>COVER!D73</f>
        <v>0</v>
      </c>
      <c r="O7" s="18">
        <f>COVER!D74</f>
        <v>0</v>
      </c>
      <c r="P7" s="18">
        <f>COVER!D75</f>
        <v>0</v>
      </c>
      <c r="Q7" s="18">
        <f>COVER!D76</f>
        <v>0</v>
      </c>
      <c r="R7" s="18">
        <f>COVER!D77</f>
        <v>0</v>
      </c>
      <c r="S7" s="18">
        <f>COVER!D78</f>
        <v>0</v>
      </c>
      <c r="T7" s="18">
        <f>COVER!D79</f>
        <v>0</v>
      </c>
      <c r="U7" s="18">
        <f>COVER!D80</f>
        <v>0</v>
      </c>
      <c r="V7" s="18">
        <f>COVER!D81</f>
        <v>0</v>
      </c>
      <c r="W7" s="18">
        <f>COVER!D82</f>
        <v>0</v>
      </c>
      <c r="X7" s="18">
        <f>COVER!D83</f>
        <v>0</v>
      </c>
      <c r="Y7" s="18">
        <f>COVER!D84</f>
        <v>0</v>
      </c>
      <c r="Z7" s="18">
        <f>COVER!D85</f>
        <v>0</v>
      </c>
      <c r="AA7" s="18">
        <f>COVER!D86</f>
        <v>0</v>
      </c>
      <c r="AB7" s="18">
        <f>COVER!D87</f>
        <v>0</v>
      </c>
      <c r="AC7" s="18">
        <f>COVER!D88</f>
        <v>0</v>
      </c>
      <c r="AD7" s="18">
        <f>COVER!D89</f>
        <v>0</v>
      </c>
      <c r="AE7" s="18">
        <f>COVER!D90</f>
        <v>0</v>
      </c>
      <c r="AF7" s="18">
        <f>COVER!D91</f>
        <v>0</v>
      </c>
      <c r="AG7" s="18">
        <f>COVER!D92</f>
        <v>0</v>
      </c>
    </row>
    <row r="8" spans="1:33" ht="63.6" customHeight="1">
      <c r="A8" s="74">
        <v>5</v>
      </c>
      <c r="B8" s="15" t="s">
        <v>210</v>
      </c>
      <c r="C8" s="16" t="s">
        <v>211</v>
      </c>
      <c r="D8" s="16" t="s">
        <v>212</v>
      </c>
      <c r="E8" s="16" t="s">
        <v>213</v>
      </c>
      <c r="F8" s="16" t="s">
        <v>214</v>
      </c>
      <c r="G8" s="41">
        <v>4</v>
      </c>
      <c r="H8" s="41">
        <v>4</v>
      </c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</row>
    <row r="9" spans="1:33" ht="55.2">
      <c r="A9" s="74"/>
      <c r="B9" s="15" t="s">
        <v>215</v>
      </c>
      <c r="C9" s="16" t="s">
        <v>216</v>
      </c>
      <c r="D9" s="16" t="s">
        <v>217</v>
      </c>
      <c r="E9" s="16" t="s">
        <v>218</v>
      </c>
      <c r="F9" s="16" t="s">
        <v>219</v>
      </c>
      <c r="G9" s="41">
        <v>3</v>
      </c>
      <c r="H9" s="41">
        <v>3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</row>
    <row r="10" spans="1:33" ht="41.4">
      <c r="A10" s="74"/>
      <c r="B10" s="15" t="s">
        <v>220</v>
      </c>
      <c r="C10" s="16" t="s">
        <v>221</v>
      </c>
      <c r="D10" s="16" t="s">
        <v>222</v>
      </c>
      <c r="E10" s="16" t="s">
        <v>223</v>
      </c>
      <c r="F10" s="16" t="s">
        <v>224</v>
      </c>
      <c r="G10" s="41">
        <v>3</v>
      </c>
      <c r="H10" s="41">
        <v>3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</row>
    <row r="11" spans="1:33" ht="41.4">
      <c r="A11" s="74"/>
      <c r="B11" s="15" t="s">
        <v>225</v>
      </c>
      <c r="C11" s="16" t="s">
        <v>226</v>
      </c>
      <c r="D11" s="16" t="s">
        <v>227</v>
      </c>
      <c r="E11" s="16" t="s">
        <v>228</v>
      </c>
      <c r="F11" s="16" t="s">
        <v>229</v>
      </c>
      <c r="G11" s="41">
        <v>4</v>
      </c>
      <c r="H11" s="41">
        <v>4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</row>
    <row r="12" spans="1:33" ht="27.6">
      <c r="A12" s="74"/>
      <c r="B12" s="15" t="s">
        <v>230</v>
      </c>
      <c r="C12" s="16" t="s">
        <v>231</v>
      </c>
      <c r="D12" s="16" t="s">
        <v>232</v>
      </c>
      <c r="E12" s="16" t="s">
        <v>233</v>
      </c>
      <c r="F12" s="16" t="s">
        <v>234</v>
      </c>
      <c r="G12" s="41">
        <v>4</v>
      </c>
      <c r="H12" s="41">
        <v>4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</row>
    <row r="13" spans="1:33" ht="41.4">
      <c r="A13" s="74"/>
      <c r="B13" s="15" t="s">
        <v>235</v>
      </c>
      <c r="C13" s="16" t="s">
        <v>236</v>
      </c>
      <c r="D13" s="16" t="s">
        <v>237</v>
      </c>
      <c r="E13" s="16" t="s">
        <v>238</v>
      </c>
      <c r="F13" s="16" t="s">
        <v>239</v>
      </c>
      <c r="G13" s="41">
        <v>4</v>
      </c>
      <c r="H13" s="41">
        <v>4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</row>
    <row r="14" spans="1:33" ht="41.4">
      <c r="A14" s="74"/>
      <c r="B14" s="15" t="s">
        <v>240</v>
      </c>
      <c r="C14" s="16" t="s">
        <v>241</v>
      </c>
      <c r="D14" s="16" t="s">
        <v>242</v>
      </c>
      <c r="E14" s="16" t="s">
        <v>243</v>
      </c>
      <c r="F14" s="16" t="s">
        <v>244</v>
      </c>
      <c r="G14" s="41">
        <v>3</v>
      </c>
      <c r="H14" s="41">
        <v>3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</row>
    <row r="15" spans="1:33" ht="72.599999999999994" customHeight="1">
      <c r="A15" s="74"/>
      <c r="B15" s="15" t="s">
        <v>245</v>
      </c>
      <c r="C15" s="40" t="s">
        <v>246</v>
      </c>
      <c r="D15" s="16" t="s">
        <v>247</v>
      </c>
      <c r="E15" s="16" t="s">
        <v>248</v>
      </c>
      <c r="F15" s="16" t="s">
        <v>249</v>
      </c>
      <c r="G15" s="41">
        <v>3</v>
      </c>
      <c r="H15" s="41">
        <v>3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</row>
  </sheetData>
  <sheetProtection selectLockedCells="1" selectUnlockedCells="1"/>
  <protectedRanges>
    <protectedRange algorithmName="SHA-512" hashValue="RD2xaCG54WiPAaS6OBILmehEEphpukmm4CsxpA+iJpxFyhEsy+Kf2/0EzgWEwTnyHNgzO56a7/UiFvLmOZAr7Q==" saltValue="wCdOqsw8+7Mkt2/r3bDDmg==" spinCount="100000" sqref="G8:AG15" name="Range1"/>
  </protectedRanges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2BF52-183D-4F1E-A571-3A7CF76FB087}">
  <sheetPr codeName="Sheet8">
    <tabColor rgb="FFFFFF00"/>
  </sheetPr>
  <dimension ref="A1:AH16"/>
  <sheetViews>
    <sheetView zoomScale="70" zoomScaleNormal="7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F11" sqref="F11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4" ht="15.6">
      <c r="A1" s="59" t="s">
        <v>250</v>
      </c>
      <c r="B1" s="59"/>
      <c r="C1" s="59"/>
      <c r="D1" s="59"/>
      <c r="E1" s="59"/>
      <c r="F1" s="59"/>
    </row>
    <row r="3" spans="1:34">
      <c r="A3" t="s">
        <v>36</v>
      </c>
    </row>
    <row r="5" spans="1:34" ht="15.6">
      <c r="A5" s="60" t="s">
        <v>37</v>
      </c>
      <c r="B5" s="73" t="s">
        <v>38</v>
      </c>
      <c r="C5" s="13">
        <v>1</v>
      </c>
      <c r="D5" s="13">
        <v>2</v>
      </c>
      <c r="E5" s="13">
        <v>3</v>
      </c>
      <c r="F5" s="13">
        <v>4</v>
      </c>
      <c r="G5" s="64" t="s">
        <v>322</v>
      </c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</row>
    <row r="6" spans="1:34" ht="15.6">
      <c r="A6" s="60"/>
      <c r="B6" s="73"/>
      <c r="C6" s="68" t="s">
        <v>40</v>
      </c>
      <c r="D6" s="68" t="s">
        <v>41</v>
      </c>
      <c r="E6" s="68" t="s">
        <v>42</v>
      </c>
      <c r="F6" s="68" t="s">
        <v>43</v>
      </c>
      <c r="G6" s="17">
        <v>1</v>
      </c>
      <c r="H6" s="17">
        <v>2</v>
      </c>
      <c r="I6" s="17">
        <v>3</v>
      </c>
      <c r="J6" s="17">
        <v>4</v>
      </c>
      <c r="K6" s="17">
        <v>5</v>
      </c>
      <c r="L6" s="17">
        <v>6</v>
      </c>
      <c r="M6" s="17">
        <v>7</v>
      </c>
      <c r="N6" s="17">
        <v>8</v>
      </c>
      <c r="O6" s="17">
        <v>9</v>
      </c>
      <c r="P6" s="17">
        <v>10</v>
      </c>
      <c r="Q6" s="17">
        <v>11</v>
      </c>
      <c r="R6" s="17">
        <v>12</v>
      </c>
      <c r="S6" s="17">
        <v>13</v>
      </c>
      <c r="T6" s="17">
        <v>14</v>
      </c>
      <c r="U6" s="17">
        <v>15</v>
      </c>
      <c r="V6" s="17">
        <v>16</v>
      </c>
      <c r="W6" s="17">
        <v>17</v>
      </c>
      <c r="X6" s="17">
        <v>18</v>
      </c>
      <c r="Y6" s="17">
        <v>19</v>
      </c>
      <c r="Z6" s="17">
        <v>20</v>
      </c>
      <c r="AA6" s="17">
        <v>21</v>
      </c>
      <c r="AB6" s="17">
        <v>22</v>
      </c>
      <c r="AC6" s="17">
        <v>23</v>
      </c>
      <c r="AD6" s="17">
        <v>24</v>
      </c>
      <c r="AE6" s="17">
        <v>25</v>
      </c>
      <c r="AF6" s="17">
        <v>26</v>
      </c>
      <c r="AG6" s="17">
        <v>27</v>
      </c>
    </row>
    <row r="7" spans="1:34" ht="15.6">
      <c r="A7" s="60"/>
      <c r="B7" s="73"/>
      <c r="C7" s="69"/>
      <c r="D7" s="69"/>
      <c r="E7" s="69"/>
      <c r="F7" s="69"/>
      <c r="G7" s="18" t="str">
        <f>COVER!D66</f>
        <v>BS</v>
      </c>
      <c r="H7" s="18" t="str">
        <f>COVER!D67</f>
        <v>AS</v>
      </c>
      <c r="I7" s="18">
        <f>COVER!D68</f>
        <v>0</v>
      </c>
      <c r="J7" s="18">
        <f>COVER!D69</f>
        <v>0</v>
      </c>
      <c r="K7" s="18">
        <f>COVER!D70</f>
        <v>0</v>
      </c>
      <c r="L7" s="18">
        <f>COVER!D71</f>
        <v>0</v>
      </c>
      <c r="M7" s="18">
        <f>COVER!D72</f>
        <v>0</v>
      </c>
      <c r="N7" s="18">
        <f>COVER!D73</f>
        <v>0</v>
      </c>
      <c r="O7" s="18">
        <f>COVER!D74</f>
        <v>0</v>
      </c>
      <c r="P7" s="18">
        <f>COVER!D75</f>
        <v>0</v>
      </c>
      <c r="Q7" s="18">
        <f>COVER!D76</f>
        <v>0</v>
      </c>
      <c r="R7" s="18">
        <f>COVER!D77</f>
        <v>0</v>
      </c>
      <c r="S7" s="18">
        <f>COVER!D78</f>
        <v>0</v>
      </c>
      <c r="T7" s="18">
        <f>COVER!D79</f>
        <v>0</v>
      </c>
      <c r="U7" s="18">
        <f>COVER!D80</f>
        <v>0</v>
      </c>
      <c r="V7" s="18">
        <f>COVER!D81</f>
        <v>0</v>
      </c>
      <c r="W7" s="18">
        <f>COVER!D82</f>
        <v>0</v>
      </c>
      <c r="X7" s="18">
        <f>COVER!D83</f>
        <v>0</v>
      </c>
      <c r="Y7" s="18">
        <f>COVER!D84</f>
        <v>0</v>
      </c>
      <c r="Z7" s="18">
        <f>COVER!D85</f>
        <v>0</v>
      </c>
      <c r="AA7" s="18">
        <f>COVER!D86</f>
        <v>0</v>
      </c>
      <c r="AB7" s="18">
        <f>COVER!D87</f>
        <v>0</v>
      </c>
      <c r="AC7" s="18">
        <f>COVER!D88</f>
        <v>0</v>
      </c>
      <c r="AD7" s="18">
        <f>COVER!D89</f>
        <v>0</v>
      </c>
      <c r="AE7" s="18">
        <f>COVER!D90</f>
        <v>0</v>
      </c>
      <c r="AF7" s="18">
        <f>COVER!D91</f>
        <v>0</v>
      </c>
      <c r="AG7" s="18">
        <f>COVER!D92</f>
        <v>0</v>
      </c>
    </row>
    <row r="8" spans="1:34" ht="63.6" customHeight="1">
      <c r="A8" s="70">
        <v>3</v>
      </c>
      <c r="B8" s="15" t="s">
        <v>251</v>
      </c>
      <c r="C8" s="16" t="s">
        <v>252</v>
      </c>
      <c r="D8" s="16" t="s">
        <v>253</v>
      </c>
      <c r="E8" s="16" t="s">
        <v>254</v>
      </c>
      <c r="F8" s="16" t="s">
        <v>255</v>
      </c>
      <c r="G8" s="41">
        <v>3</v>
      </c>
      <c r="H8" s="41">
        <v>3</v>
      </c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</row>
    <row r="9" spans="1:34" ht="63.6" customHeight="1">
      <c r="A9" s="71"/>
      <c r="B9" s="15" t="s">
        <v>256</v>
      </c>
      <c r="C9" s="16" t="s">
        <v>257</v>
      </c>
      <c r="D9" s="16" t="s">
        <v>258</v>
      </c>
      <c r="E9" s="16" t="s">
        <v>259</v>
      </c>
      <c r="F9" s="16" t="s">
        <v>260</v>
      </c>
      <c r="G9" s="41">
        <v>4</v>
      </c>
      <c r="H9" s="41">
        <v>4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</row>
    <row r="10" spans="1:34" ht="69">
      <c r="A10" s="71"/>
      <c r="B10" s="15" t="s">
        <v>261</v>
      </c>
      <c r="C10" s="16" t="s">
        <v>262</v>
      </c>
      <c r="D10" s="16" t="s">
        <v>263</v>
      </c>
      <c r="E10" s="16" t="s">
        <v>264</v>
      </c>
      <c r="F10" s="16" t="s">
        <v>265</v>
      </c>
      <c r="G10" s="41">
        <v>3</v>
      </c>
      <c r="H10" s="41">
        <v>3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</row>
    <row r="11" spans="1:34" ht="82.8">
      <c r="A11" s="71"/>
      <c r="B11" s="15" t="s">
        <v>266</v>
      </c>
      <c r="C11" s="16" t="s">
        <v>267</v>
      </c>
      <c r="D11" s="16" t="s">
        <v>268</v>
      </c>
      <c r="E11" s="16" t="s">
        <v>269</v>
      </c>
      <c r="F11" s="16" t="s">
        <v>270</v>
      </c>
      <c r="G11" s="41">
        <v>4</v>
      </c>
      <c r="H11" s="41">
        <v>4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</row>
    <row r="12" spans="1:34" ht="69">
      <c r="A12" s="71"/>
      <c r="B12" s="15" t="s">
        <v>271</v>
      </c>
      <c r="C12" s="16" t="s">
        <v>272</v>
      </c>
      <c r="D12" s="16" t="s">
        <v>273</v>
      </c>
      <c r="E12" s="16" t="s">
        <v>274</v>
      </c>
      <c r="F12" s="16" t="s">
        <v>275</v>
      </c>
      <c r="G12" s="41">
        <v>4</v>
      </c>
      <c r="H12" s="41">
        <v>4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t="s">
        <v>375</v>
      </c>
    </row>
    <row r="13" spans="1:34" ht="55.2">
      <c r="A13" s="72"/>
      <c r="B13" s="15" t="s">
        <v>276</v>
      </c>
      <c r="C13" s="16" t="s">
        <v>277</v>
      </c>
      <c r="D13" s="16" t="s">
        <v>278</v>
      </c>
      <c r="E13" s="16" t="s">
        <v>279</v>
      </c>
      <c r="F13" s="16" t="s">
        <v>280</v>
      </c>
      <c r="G13" s="41">
        <v>3</v>
      </c>
      <c r="H13" s="41">
        <v>3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</row>
    <row r="14" spans="1:34" ht="55.2">
      <c r="A14" s="70">
        <v>5</v>
      </c>
      <c r="B14" s="15" t="s">
        <v>281</v>
      </c>
      <c r="C14" s="16" t="s">
        <v>282</v>
      </c>
      <c r="D14" s="16" t="s">
        <v>283</v>
      </c>
      <c r="E14" s="16" t="s">
        <v>284</v>
      </c>
      <c r="F14" s="16" t="s">
        <v>285</v>
      </c>
      <c r="G14" s="41">
        <v>3</v>
      </c>
      <c r="H14" s="41">
        <v>3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</row>
    <row r="15" spans="1:34" ht="41.4" customHeight="1">
      <c r="A15" s="71"/>
      <c r="B15" s="15" t="s">
        <v>286</v>
      </c>
      <c r="C15" s="16" t="s">
        <v>287</v>
      </c>
      <c r="D15" s="16" t="s">
        <v>288</v>
      </c>
      <c r="E15" s="16" t="s">
        <v>289</v>
      </c>
      <c r="F15" s="16" t="s">
        <v>290</v>
      </c>
      <c r="G15" s="41">
        <v>3</v>
      </c>
      <c r="H15" s="41">
        <v>3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</row>
    <row r="16" spans="1:34" ht="27.6">
      <c r="A16" s="72"/>
      <c r="B16" s="15" t="s">
        <v>291</v>
      </c>
      <c r="C16" s="16" t="s">
        <v>292</v>
      </c>
      <c r="D16" s="16" t="s">
        <v>293</v>
      </c>
      <c r="E16" s="16" t="s">
        <v>294</v>
      </c>
      <c r="F16" s="16" t="s">
        <v>295</v>
      </c>
      <c r="G16" s="41">
        <v>4</v>
      </c>
      <c r="H16" s="41">
        <v>4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</row>
  </sheetData>
  <sheetProtection selectLockedCells="1" selectUnlockedCells="1"/>
  <protectedRanges>
    <protectedRange algorithmName="SHA-512" hashValue="KUpcvcr26VaAgJBjAmo6MCfBQQzVg6B5qlr+MqzaFcgs9b6Q2ytzu8wpKnGcfe7GKizZd8+67qWOuPlyRUcQQQ==" saltValue="NTW/KmTQrm5TCszJ/Pl7hA==" spinCount="100000" sqref="G8:AG16" name="Range1"/>
  </protectedRanges>
  <mergeCells count="10">
    <mergeCell ref="G5:AG5"/>
    <mergeCell ref="C6:C7"/>
    <mergeCell ref="D6:D7"/>
    <mergeCell ref="E6:E7"/>
    <mergeCell ref="F6:F7"/>
    <mergeCell ref="A8:A13"/>
    <mergeCell ref="A14:A16"/>
    <mergeCell ref="A1:F1"/>
    <mergeCell ref="A5:A7"/>
    <mergeCell ref="B5:B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079C2-0954-4DE9-80A2-BD85B4F63FE6}">
  <sheetPr codeName="Sheet9"/>
  <dimension ref="A1:R12"/>
  <sheetViews>
    <sheetView zoomScale="60" zoomScaleNormal="60" workbookViewId="0">
      <selection activeCell="F9" sqref="F9"/>
    </sheetView>
  </sheetViews>
  <sheetFormatPr defaultRowHeight="14.4"/>
  <cols>
    <col min="1" max="1" width="14.33203125" customWidth="1"/>
    <col min="2" max="2" width="64.6640625" customWidth="1"/>
    <col min="8" max="8" width="11.6640625" customWidth="1"/>
    <col min="16" max="16" width="10.33203125" customWidth="1"/>
  </cols>
  <sheetData>
    <row r="1" spans="1:18" ht="19.2" customHeight="1">
      <c r="A1" t="s">
        <v>296</v>
      </c>
      <c r="B1" s="2" t="str">
        <f>COVER!C66</f>
        <v>Budi Satria</v>
      </c>
    </row>
    <row r="2" spans="1:18" ht="21.6" customHeight="1">
      <c r="A2" t="s">
        <v>297</v>
      </c>
      <c r="B2" s="39">
        <f>COVER!B66</f>
        <v>2110931010</v>
      </c>
    </row>
    <row r="3" spans="1:18" ht="21.6" customHeight="1">
      <c r="A3" t="s">
        <v>298</v>
      </c>
      <c r="B3" s="2" t="str">
        <f>COVER!E66</f>
        <v>Teknik Industri</v>
      </c>
    </row>
    <row r="4" spans="1:18" ht="21" customHeight="1">
      <c r="A4" t="s">
        <v>299</v>
      </c>
      <c r="B4" s="2" t="str">
        <f>COVER!F66</f>
        <v>Teknik</v>
      </c>
    </row>
    <row r="6" spans="1:18">
      <c r="B6" s="78" t="s">
        <v>300</v>
      </c>
      <c r="C6" s="79" t="s">
        <v>301</v>
      </c>
      <c r="D6" s="79" t="s">
        <v>302</v>
      </c>
      <c r="E6" s="79" t="s">
        <v>301</v>
      </c>
      <c r="F6" s="79" t="s">
        <v>303</v>
      </c>
      <c r="G6" s="79" t="s">
        <v>301</v>
      </c>
      <c r="H6" s="79" t="s">
        <v>304</v>
      </c>
      <c r="I6" s="79" t="s">
        <v>301</v>
      </c>
      <c r="J6" s="79" t="s">
        <v>305</v>
      </c>
      <c r="K6" s="79" t="s">
        <v>301</v>
      </c>
      <c r="L6" s="79" t="s">
        <v>306</v>
      </c>
      <c r="M6" s="79" t="s">
        <v>301</v>
      </c>
      <c r="N6" s="79" t="s">
        <v>307</v>
      </c>
      <c r="O6" s="79" t="s">
        <v>301</v>
      </c>
      <c r="P6" s="79" t="s">
        <v>308</v>
      </c>
      <c r="Q6" s="79" t="s">
        <v>309</v>
      </c>
      <c r="R6" s="79" t="s">
        <v>310</v>
      </c>
    </row>
    <row r="7" spans="1:18" ht="36.6" customHeight="1" thickBot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27" thickBot="1">
      <c r="B8" s="3" t="s">
        <v>311</v>
      </c>
      <c r="C8" s="1"/>
      <c r="D8" s="1"/>
      <c r="E8" s="1"/>
      <c r="F8" s="1"/>
      <c r="G8" s="4">
        <v>0.15</v>
      </c>
      <c r="H8" s="9">
        <f>(((('Rubrik Kerja Mandiri&amp;Kelompok'!G8+'Rubrik Kerja Mandiri&amp;Kelompok'!G9+'Rubrik Kerja Mandiri&amp;Kelompok'!G10)/(3*4))*0.2)+((('Rubrik Kerja Mandiri&amp;Kelompok'!G23+'Rubrik Kerja Mandiri&amp;Kelompok'!G24+'Rubrik Kerja Mandiri&amp;Kelompok'!G25+'Rubrik Kerja Mandiri&amp;Kelompok'!G26+'Rubrik Kerja Mandiri&amp;Kelompok'!G27+'Rubrik Kerja Mandiri&amp;Kelompok'!G28+'Rubrik Kerja Mandiri&amp;Kelompok'!G29+'Rubrik Kerja Mandiri&amp;Kelompok'!G30)/(8*4))*0.5)+((('Rubrik Kerja Mandiri&amp;Kelompok'!G39+'Rubrik Kerja Mandiri&amp;Kelompok'!G40+'Rubrik Kerja Mandiri&amp;Kelompok'!G41)/(3*4))*0.3))*100</f>
        <v>88.645833333333329</v>
      </c>
      <c r="I8" s="1"/>
      <c r="J8" s="1"/>
      <c r="K8" s="1"/>
      <c r="L8" s="1"/>
      <c r="M8" s="1"/>
      <c r="N8" s="1"/>
      <c r="O8" s="1"/>
      <c r="P8" s="1"/>
      <c r="Q8" s="4">
        <v>0.15</v>
      </c>
      <c r="R8" s="9">
        <f>(G8*H8)/Q8</f>
        <v>88.645833333333329</v>
      </c>
    </row>
    <row r="9" spans="1:18" ht="40.200000000000003" thickBot="1">
      <c r="B9" s="5" t="s">
        <v>312</v>
      </c>
      <c r="C9" s="4">
        <v>0.1</v>
      </c>
      <c r="D9" s="8">
        <f>'Nilai Pembekalan'!C8</f>
        <v>85</v>
      </c>
      <c r="E9" s="4">
        <v>0.1</v>
      </c>
      <c r="F9" s="8">
        <f>(('Rubrik Proposal Kegiatan'!G8+'Rubrik Proposal Kegiatan'!G9+'Rubrik Proposal Kegiatan'!G10+'Rubrik Proposal Kegiatan'!G11)/(4*4))*100</f>
        <v>81.25</v>
      </c>
      <c r="G9" s="1"/>
      <c r="H9" s="1"/>
      <c r="I9" s="1"/>
      <c r="J9" s="1"/>
      <c r="K9" s="1"/>
      <c r="L9" s="1"/>
      <c r="M9" s="1"/>
      <c r="N9" s="1"/>
      <c r="O9" s="1"/>
      <c r="P9" s="1"/>
      <c r="Q9" s="4">
        <v>0.2</v>
      </c>
      <c r="R9" s="9">
        <f>((C9*D9)+(E9*F9))/Q9</f>
        <v>83.125</v>
      </c>
    </row>
    <row r="10" spans="1:18" ht="55.2" customHeight="1" thickBot="1">
      <c r="B10" s="5" t="s">
        <v>313</v>
      </c>
      <c r="C10" s="1"/>
      <c r="D10" s="1"/>
      <c r="E10" s="1"/>
      <c r="F10" s="1"/>
      <c r="G10" s="4">
        <v>0.05</v>
      </c>
      <c r="H10" s="9">
        <f>(('Rubrik Kerja Mandiri&amp;Kelompok'!G11+'Rubrik Kerja Mandiri&amp;Kelompok'!G12+'Rubrik Kerja Mandiri&amp;Kelompok'!G13+'Rubrik Kerja Mandiri&amp;Kelompok'!G14)/(4*4))*100</f>
        <v>87.5</v>
      </c>
      <c r="I10" s="4">
        <v>0.05</v>
      </c>
      <c r="J10" s="8">
        <f>(('Rubrik Log Book Kegiatan'!G8+'Rubrik Log Book Kegiatan'!G9+'Rubrik Log Book Kegiatan'!G10+'Rubrik Log Book Kegiatan'!G11+'Rubrik Log Book Kegiatan'!G12+'Rubrik Log Book Kegiatan'!G13)/(6*4))*100</f>
        <v>79.166666666666657</v>
      </c>
      <c r="K10" s="1"/>
      <c r="L10" s="1"/>
      <c r="M10" s="1"/>
      <c r="N10" s="1"/>
      <c r="O10" s="4">
        <v>0.25</v>
      </c>
      <c r="P10" s="8">
        <f>(('Rubrik Laporan Akhir'!G8+'Rubrik Laporan Akhir'!G9+'Rubrik Laporan Akhir'!G10+'Rubrik Laporan Akhir'!G11+'Rubrik Laporan Akhir'!G12+'Rubrik Laporan Akhir'!G13)/(6*4))*100</f>
        <v>87.5</v>
      </c>
      <c r="Q10" s="4">
        <v>0.35</v>
      </c>
      <c r="R10" s="9">
        <f>((G10*H10)+(I10*J10)+(O10*P10))/Q10</f>
        <v>86.30952380952381</v>
      </c>
    </row>
    <row r="11" spans="1:18" ht="27" thickBot="1">
      <c r="B11" s="5" t="s">
        <v>314</v>
      </c>
      <c r="C11" s="1"/>
      <c r="D11" s="1"/>
      <c r="E11" s="1"/>
      <c r="F11" s="1"/>
      <c r="G11" s="4">
        <v>0.05</v>
      </c>
      <c r="H11" s="9">
        <f>(('Rubrik Kerja Mandiri&amp;Kelompok'!G42+'Rubrik Kerja Mandiri&amp;Kelompok'!G43+'Rubrik Kerja Mandiri&amp;Kelompok'!G44+'Rubrik Kerja Mandiri&amp;Kelompok'!G45+'Rubrik Kerja Mandiri&amp;Kelompok'!G46)/(5*4))*100</f>
        <v>85</v>
      </c>
      <c r="I11" s="4">
        <v>0.05</v>
      </c>
      <c r="J11" s="8">
        <f>(('Rubrik Log Book Kegiatan'!G14+'Rubrik Log Book Kegiatan'!G15+'Rubrik Log Book Kegiatan'!G16+'Rubrik Log Book Kegiatan'!G17)/(4*4))*100</f>
        <v>87.5</v>
      </c>
      <c r="K11" s="4">
        <v>0.05</v>
      </c>
      <c r="L11" s="8">
        <f>(('Rubrik Video Kegiatan'!G8+'Rubrik Video Kegiatan'!G9+'Rubrik Video Kegiatan'!G10+'Rubrik Video Kegiatan'!G11+'Rubrik Video Kegiatan'!G12)/(5*4))*100</f>
        <v>85</v>
      </c>
      <c r="M11" s="1"/>
      <c r="N11" s="1"/>
      <c r="O11" s="1"/>
      <c r="P11" s="1"/>
      <c r="Q11" s="4">
        <v>0.15</v>
      </c>
      <c r="R11" s="9">
        <f>((G11*H11)+(I11*J11)+(K11*L11))/Q11</f>
        <v>85.833333333333343</v>
      </c>
    </row>
    <row r="12" spans="1:18" ht="27" thickBot="1">
      <c r="B12" s="3" t="s">
        <v>315</v>
      </c>
      <c r="C12" s="1"/>
      <c r="D12" s="1"/>
      <c r="E12" s="1"/>
      <c r="F12" s="1"/>
      <c r="G12" s="4">
        <v>0.05</v>
      </c>
      <c r="H12" s="9">
        <f>(('Rubrik Kerja Mandiri&amp;Kelompok'!G47+'Rubrik Kerja Mandiri&amp;Kelompok'!G48+'Rubrik Kerja Mandiri&amp;Kelompok'!G49)/(3*4))*100</f>
        <v>75</v>
      </c>
      <c r="I12" s="1"/>
      <c r="J12" s="1"/>
      <c r="K12" s="1"/>
      <c r="L12" s="1"/>
      <c r="M12" s="4">
        <v>0.05</v>
      </c>
      <c r="N12" s="8">
        <f>(('Rubrik Presentasi dan Diskusi'!G8+'Rubrik Presentasi dan Diskusi'!G9+'Rubrik Presentasi dan Diskusi'!G10+'Rubrik Presentasi dan Diskusi'!G11+'Rubrik Presentasi dan Diskusi'!G12+'Rubrik Presentasi dan Diskusi'!G13+'Rubrik Presentasi dan Diskusi'!G14+'Rubrik Presentasi dan Diskusi'!G15)/(8*4))*100</f>
        <v>87.5</v>
      </c>
      <c r="O12" s="4">
        <v>0.05</v>
      </c>
      <c r="P12" s="9">
        <f>(('Rubrik Laporan Akhir'!G14+'Rubrik Laporan Akhir'!G15+'Rubrik Laporan Akhir'!G16)/(3*4))*100</f>
        <v>83.333333333333343</v>
      </c>
      <c r="Q12" s="4">
        <v>0.15</v>
      </c>
      <c r="R12" s="9">
        <f>((G12*H12)+(M12*N12)+(O12*P12))/Q12</f>
        <v>81.944444444444457</v>
      </c>
    </row>
  </sheetData>
  <sheetProtection algorithmName="SHA-512" hashValue="983dIAsN93Eng76e+AvppeKd3H4TJ0RPIvn+16hbcXlqIuRdrCLkF9D8rZ/7R8yt6b+Ez21Qtu4ytLAuoHtTow==" saltValue="oAJevWBSSLMu5o6s9L/vaQ==" spinCount="100000" sheet="1" objects="1" scenarios="1" selectLockedCells="1" selectUnlockedCells="1"/>
  <mergeCells count="17">
    <mergeCell ref="O6:O7"/>
    <mergeCell ref="P6:P7"/>
    <mergeCell ref="Q6:Q7"/>
    <mergeCell ref="R6:R7"/>
    <mergeCell ref="M6:M7"/>
    <mergeCell ref="N6:N7"/>
    <mergeCell ref="B6:B7"/>
    <mergeCell ref="I6:I7"/>
    <mergeCell ref="J6:J7"/>
    <mergeCell ref="K6:K7"/>
    <mergeCell ref="L6:L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1</vt:i4>
      </vt:variant>
    </vt:vector>
  </HeadingPairs>
  <TitlesOfParts>
    <vt:vector size="37" baseType="lpstr">
      <vt:lpstr>COVER</vt:lpstr>
      <vt:lpstr>Nilai Pembekalan</vt:lpstr>
      <vt:lpstr>Rubrik Kerja Mandiri&amp;Kelompok</vt:lpstr>
      <vt:lpstr>Rubrik Proposal Kegiatan</vt:lpstr>
      <vt:lpstr>Rubrik Log Book Kegiatan</vt:lpstr>
      <vt:lpstr>Rubrik Video Kegiatan</vt:lpstr>
      <vt:lpstr>Rubrik Presentasi dan Diskusi</vt:lpstr>
      <vt:lpstr>Rubrik Laporan Akhir</vt:lpstr>
      <vt:lpstr>Rekap Nilai-Mhsw 1</vt:lpstr>
      <vt:lpstr>Rekap Nilai-Mhsw 2</vt:lpstr>
      <vt:lpstr>Rekap Nilai-Mhsw 3</vt:lpstr>
      <vt:lpstr>Rekap Nilai-Mhsw 4</vt:lpstr>
      <vt:lpstr>Rekap Nilai-Mhsw 5</vt:lpstr>
      <vt:lpstr>Rekap Nilai-Mhsw 6</vt:lpstr>
      <vt:lpstr>Rekap Nilai-Mhsw 7</vt:lpstr>
      <vt:lpstr>Rekap Nilai-Mhsw 8</vt:lpstr>
      <vt:lpstr>Rekap Nilai-Mhsw 9</vt:lpstr>
      <vt:lpstr>Rekap Nilai-Mhsw 10</vt:lpstr>
      <vt:lpstr>Rekap Nilai-Mhsw 11</vt:lpstr>
      <vt:lpstr>Rekap Nilai-Mhsw 12</vt:lpstr>
      <vt:lpstr>Rekap Nilai-Mhsw 13</vt:lpstr>
      <vt:lpstr>Rekap Nilai-Mhsw 14</vt:lpstr>
      <vt:lpstr>Rekap Nilai-Mhsw 15</vt:lpstr>
      <vt:lpstr>Rekap Nilai-Mhsw 16</vt:lpstr>
      <vt:lpstr>Rekap Nilai-Mhsw 17</vt:lpstr>
      <vt:lpstr>Rekap Nilai-Mhsw 18</vt:lpstr>
      <vt:lpstr>Rekap Nilai-Mhsw 19</vt:lpstr>
      <vt:lpstr>Rekap Nilai-Mhsw 20</vt:lpstr>
      <vt:lpstr>Rekap Nilai-Mhsw 21</vt:lpstr>
      <vt:lpstr>Rekap Nilai-Mhsw 22</vt:lpstr>
      <vt:lpstr>Rekap Nilai-Mhsw 23</vt:lpstr>
      <vt:lpstr>Rekap Nilai-Mhsw 24</vt:lpstr>
      <vt:lpstr>Rekap Nilai-Mhsw 25</vt:lpstr>
      <vt:lpstr>Rekap Nilai-Mhsw 26</vt:lpstr>
      <vt:lpstr>Rekap Nilai-Mhsw 27</vt:lpstr>
      <vt:lpstr>Rekap Nilai di e-KKN</vt:lpstr>
      <vt:lpstr>COVER!Print_Area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Jonrinaldi</dc:creator>
  <cp:keywords/>
  <dc:description/>
  <cp:lastModifiedBy>Jonrinaldi</cp:lastModifiedBy>
  <cp:revision/>
  <dcterms:created xsi:type="dcterms:W3CDTF">2024-05-24T07:05:53Z</dcterms:created>
  <dcterms:modified xsi:type="dcterms:W3CDTF">2024-08-18T04:04:53Z</dcterms:modified>
  <cp:category/>
  <cp:contentStatus/>
</cp:coreProperties>
</file>